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ew Post\1400\تفصیلی 99\فایل نهایی\خرداد 1400\"/>
    </mc:Choice>
  </mc:AlternateContent>
  <bookViews>
    <workbookView xWindow="0" yWindow="0" windowWidth="25125" windowHeight="13635" activeTab="3"/>
  </bookViews>
  <sheets>
    <sheet name="عمومی" sheetId="6" r:id="rId1"/>
    <sheet name="کل مشتركين " sheetId="17" r:id="rId2"/>
    <sheet name="مشترکین " sheetId="22" r:id="rId3"/>
    <sheet name="مشترکین2" sheetId="26" r:id="rId4"/>
    <sheet name="کل فروش" sheetId="30" r:id="rId5"/>
    <sheet name="فروش" sheetId="23" r:id="rId6"/>
    <sheet name="فروش انرژی" sheetId="31" r:id="rId7"/>
    <sheet name="پیک بار غیر همزمان " sheetId="24" r:id="rId8"/>
    <sheet name="پیک بار همزمان" sheetId="2" r:id="rId9"/>
    <sheet name="پیک بار" sheetId="7" r:id="rId10"/>
    <sheet name="تلفات" sheetId="25" r:id="rId11"/>
    <sheet name="gis" sheetId="16" r:id="rId12"/>
    <sheet name="چند زمانه 99" sheetId="10" r:id="rId13"/>
    <sheet name="چند زمانه کل" sheetId="9" r:id="rId14"/>
    <sheet name="قبوض" sheetId="20" r:id="rId15"/>
    <sheet name="پرسنل کلی" sheetId="11" r:id="rId16"/>
    <sheet name="پرسنل حجمی" sheetId="12" r:id="rId17"/>
    <sheet name="تغییرات پرسنل" sheetId="3" r:id="rId18"/>
    <sheet name="چراغ" sheetId="4" r:id="rId19"/>
    <sheet name="شبكه توزيع " sheetId="5" r:id="rId20"/>
    <sheet name="شبكه توزيع  (2)" sheetId="13" r:id="rId21"/>
    <sheet name="شبكه توزيع  (3)" sheetId="14" r:id="rId22"/>
    <sheet name="چاه" sheetId="8" r:id="rId23"/>
    <sheet name="موجودی روستاها" sheetId="27" r:id="rId24"/>
    <sheet name="عملکرد روستا" sheetId="29" r:id="rId25"/>
  </sheets>
  <externalReferences>
    <externalReference r:id="rId26"/>
    <externalReference r:id="rId27"/>
    <externalReference r:id="rId28"/>
  </externalReferences>
  <definedNames>
    <definedName name="OLE_LINK3" localSheetId="11">gis!$B$2</definedName>
    <definedName name="_xlnm.Print_Area" localSheetId="11">gis!$A$1:$F$6</definedName>
    <definedName name="_xlnm.Print_Area" localSheetId="15">'پرسنل کلی'!$A$1:$V$37</definedName>
    <definedName name="_xlnm.Print_Area" localSheetId="7">'پیک بار غیر همزمان '!$A$1:$M$47</definedName>
    <definedName name="_xlnm.Print_Area" localSheetId="8">'پیک بار همزمان'!$A$1:$M$8</definedName>
    <definedName name="_xlnm.Print_Area" localSheetId="17">'تغییرات پرسنل'!$A$1:$K$14</definedName>
    <definedName name="_xlnm.Print_Area" localSheetId="22">چاه!$A$1:$D$9</definedName>
    <definedName name="_xlnm.Print_Area" localSheetId="18">چراغ!$B$3:$AA$9</definedName>
    <definedName name="_xlnm.Print_Area" localSheetId="12">'چند زمانه 99'!$A$1:$H$28</definedName>
    <definedName name="_xlnm.Print_Area" localSheetId="19">'شبكه توزيع '!$A$1:$H$7</definedName>
    <definedName name="_xlnm.Print_Area" localSheetId="20">'شبكه توزيع  (2)'!$A$1:$I$16</definedName>
    <definedName name="_xlnm.Print_Area" localSheetId="21">'شبكه توزيع  (3)'!$A$1:$J$6</definedName>
    <definedName name="_xlnm.Print_Area" localSheetId="0">عمومی!$A$1:$W$8</definedName>
    <definedName name="_xlnm.Print_Area" localSheetId="5">فروش!$A$1:$I$15</definedName>
    <definedName name="_xlnm.Print_Area" localSheetId="6">'فروش انرژی'!$A$1:$J$13</definedName>
    <definedName name="_xlnm.Print_Area" localSheetId="14">قبوض!$A$1:$M$6</definedName>
    <definedName name="_xlnm.Print_Area" localSheetId="1">'کل مشتركين '!$A$1:$AC$45</definedName>
    <definedName name="_xlnm.Print_Area" localSheetId="2">'مشترکین '!$A$1:$I$13</definedName>
    <definedName name="_xlnm.Print_Area" localSheetId="3">مشترکین2!$A$1:$J$13</definedName>
    <definedName name="_xlnm.Print_Area" localSheetId="23">'موجودی روستاها'!$A$1:$Q$8</definedName>
    <definedName name="_xlnm.Print_Titles" localSheetId="7">'پیک بار غیر همزمان '!$2:$3</definedName>
    <definedName name="_xlnm.Print_Titles" localSheetId="8">'پیک بار همزمان'!$2:$3</definedName>
    <definedName name="_xlnm.Print_Titles" localSheetId="0">عمومی!$1:$4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6" l="1"/>
  <c r="G9" i="26"/>
  <c r="G8" i="26"/>
  <c r="G7" i="26"/>
  <c r="G4" i="26"/>
  <c r="D40" i="17" l="1"/>
  <c r="D39" i="17"/>
  <c r="D38" i="17"/>
  <c r="D37" i="17"/>
  <c r="I41" i="17"/>
  <c r="F41" i="17"/>
  <c r="T34" i="17"/>
  <c r="P18" i="17"/>
  <c r="E10" i="30" l="1"/>
  <c r="G10" i="30"/>
  <c r="H10" i="30"/>
  <c r="I10" i="30"/>
  <c r="K10" i="30"/>
  <c r="L10" i="30"/>
  <c r="J10" i="30" s="1"/>
  <c r="M10" i="30"/>
  <c r="Q10" i="30"/>
  <c r="R10" i="30"/>
  <c r="S10" i="30"/>
  <c r="U10" i="30"/>
  <c r="V10" i="30"/>
  <c r="W10" i="30"/>
  <c r="Y10" i="30"/>
  <c r="B10" i="30" s="1"/>
  <c r="Z10" i="30"/>
  <c r="AA10" i="30"/>
  <c r="D10" i="30" s="1"/>
  <c r="E9" i="30"/>
  <c r="G9" i="30"/>
  <c r="G11" i="30" s="1"/>
  <c r="H9" i="30"/>
  <c r="I9" i="30"/>
  <c r="I11" i="30" s="1"/>
  <c r="K9" i="30"/>
  <c r="L9" i="30"/>
  <c r="L11" i="30" s="1"/>
  <c r="M9" i="30"/>
  <c r="Q9" i="30"/>
  <c r="Q11" i="30" s="1"/>
  <c r="R9" i="30"/>
  <c r="S9" i="30"/>
  <c r="S11" i="30" s="1"/>
  <c r="U9" i="30"/>
  <c r="V9" i="30"/>
  <c r="T9" i="30" s="1"/>
  <c r="W9" i="30"/>
  <c r="Y9" i="30"/>
  <c r="B9" i="30" s="1"/>
  <c r="Z9" i="30"/>
  <c r="AA9" i="30"/>
  <c r="C9" i="30"/>
  <c r="C10" i="30"/>
  <c r="D9" i="30"/>
  <c r="E8" i="30"/>
  <c r="G8" i="30"/>
  <c r="H8" i="30"/>
  <c r="I8" i="30"/>
  <c r="K8" i="30"/>
  <c r="J8" i="30" s="1"/>
  <c r="L8" i="30"/>
  <c r="M8" i="30"/>
  <c r="Q8" i="30"/>
  <c r="R8" i="30"/>
  <c r="S8" i="30"/>
  <c r="U8" i="30"/>
  <c r="V8" i="30"/>
  <c r="W8" i="30"/>
  <c r="Y8" i="30"/>
  <c r="B8" i="30" s="1"/>
  <c r="Z8" i="30"/>
  <c r="C8" i="30" s="1"/>
  <c r="A8" i="30" s="1"/>
  <c r="AA8" i="30"/>
  <c r="D8" i="30" s="1"/>
  <c r="E7" i="30"/>
  <c r="E11" i="30" s="1"/>
  <c r="G7" i="30"/>
  <c r="H7" i="30"/>
  <c r="F7" i="30" s="1"/>
  <c r="I7" i="30"/>
  <c r="K7" i="30"/>
  <c r="L7" i="30"/>
  <c r="M7" i="30"/>
  <c r="Q7" i="30"/>
  <c r="R7" i="30"/>
  <c r="P7" i="30" s="1"/>
  <c r="S7" i="30"/>
  <c r="U7" i="30"/>
  <c r="U11" i="30" s="1"/>
  <c r="V7" i="30"/>
  <c r="W7" i="30"/>
  <c r="W11" i="30" s="1"/>
  <c r="H11" i="30"/>
  <c r="F8" i="30"/>
  <c r="F10" i="30"/>
  <c r="K11" i="30"/>
  <c r="M11" i="30"/>
  <c r="J9" i="30"/>
  <c r="J7" i="30"/>
  <c r="R11" i="30"/>
  <c r="P8" i="30"/>
  <c r="P10" i="30"/>
  <c r="T8" i="30"/>
  <c r="T10" i="30"/>
  <c r="V11" i="30"/>
  <c r="T7" i="30"/>
  <c r="Z11" i="30"/>
  <c r="X8" i="30"/>
  <c r="X10" i="30"/>
  <c r="Y7" i="30"/>
  <c r="B7" i="30" s="1"/>
  <c r="B11" i="30" s="1"/>
  <c r="Z7" i="30"/>
  <c r="AA7" i="30"/>
  <c r="AA11" i="30" s="1"/>
  <c r="D7" i="30" l="1"/>
  <c r="C7" i="30"/>
  <c r="X7" i="30"/>
  <c r="X9" i="30"/>
  <c r="Y11" i="30"/>
  <c r="X11" i="30" s="1"/>
  <c r="P9" i="30"/>
  <c r="F9" i="30"/>
  <c r="A10" i="30"/>
  <c r="J11" i="30"/>
  <c r="P11" i="30"/>
  <c r="A9" i="30"/>
  <c r="C11" i="30"/>
  <c r="A11" i="30" s="1"/>
  <c r="F11" i="30"/>
  <c r="A7" i="30"/>
  <c r="T11" i="30"/>
  <c r="D11" i="30"/>
  <c r="E10" i="17" l="1"/>
  <c r="E9" i="17"/>
  <c r="E8" i="17"/>
  <c r="E7" i="17"/>
  <c r="E11" i="17" s="1"/>
  <c r="G10" i="17"/>
  <c r="H10" i="17"/>
  <c r="I10" i="17"/>
  <c r="G9" i="17"/>
  <c r="H9" i="17"/>
  <c r="I9" i="17"/>
  <c r="G8" i="17"/>
  <c r="H8" i="17"/>
  <c r="I8" i="17"/>
  <c r="G7" i="17"/>
  <c r="G11" i="17" s="1"/>
  <c r="H7" i="17"/>
  <c r="I7" i="17"/>
  <c r="K10" i="17"/>
  <c r="L10" i="17"/>
  <c r="M10" i="17"/>
  <c r="K9" i="17"/>
  <c r="L9" i="17"/>
  <c r="M9" i="17"/>
  <c r="K8" i="17"/>
  <c r="L8" i="17"/>
  <c r="M8" i="17"/>
  <c r="K7" i="17"/>
  <c r="K11" i="17" s="1"/>
  <c r="L7" i="17"/>
  <c r="M7" i="17"/>
  <c r="M11" i="17" s="1"/>
  <c r="Q10" i="17"/>
  <c r="R10" i="17"/>
  <c r="S10" i="17"/>
  <c r="Q9" i="17"/>
  <c r="R9" i="17"/>
  <c r="S9" i="17"/>
  <c r="Q8" i="17"/>
  <c r="R8" i="17"/>
  <c r="S8" i="17"/>
  <c r="Q7" i="17"/>
  <c r="Q11" i="17" s="1"/>
  <c r="R7" i="17"/>
  <c r="S7" i="17"/>
  <c r="S11" i="17" s="1"/>
  <c r="U10" i="17"/>
  <c r="V10" i="17"/>
  <c r="W10" i="17"/>
  <c r="U9" i="17"/>
  <c r="V9" i="17"/>
  <c r="W9" i="17"/>
  <c r="U8" i="17"/>
  <c r="V8" i="17"/>
  <c r="W8" i="17"/>
  <c r="U7" i="17"/>
  <c r="U11" i="17" s="1"/>
  <c r="V7" i="17"/>
  <c r="W7" i="17"/>
  <c r="W11" i="17" s="1"/>
  <c r="Y10" i="17"/>
  <c r="Z10" i="17"/>
  <c r="Y9" i="17"/>
  <c r="Z9" i="17"/>
  <c r="Y8" i="17"/>
  <c r="Z8" i="17"/>
  <c r="AA8" i="17"/>
  <c r="AA9" i="17"/>
  <c r="AA10" i="17"/>
  <c r="Y7" i="17"/>
  <c r="Y11" i="17" s="1"/>
  <c r="Z7" i="17"/>
  <c r="AA7" i="17"/>
  <c r="AA11" i="17" s="1"/>
  <c r="D7" i="17" l="1"/>
  <c r="Z11" i="17"/>
  <c r="V11" i="17"/>
  <c r="R11" i="17"/>
  <c r="L11" i="17"/>
  <c r="H11" i="17"/>
  <c r="I11" i="17"/>
  <c r="E14" i="25"/>
  <c r="C13" i="31" l="1"/>
  <c r="D13" i="31"/>
  <c r="E13" i="31"/>
  <c r="F13" i="31"/>
  <c r="G13" i="31"/>
  <c r="H13" i="31"/>
  <c r="I13" i="31"/>
  <c r="E7" i="25" l="1"/>
  <c r="J13" i="31" l="1"/>
  <c r="I7" i="23"/>
  <c r="B53" i="5" l="1"/>
  <c r="B41" i="5"/>
  <c r="V37" i="5"/>
  <c r="A6" i="20" l="1"/>
  <c r="J12" i="26" l="1"/>
  <c r="J11" i="26"/>
  <c r="J10" i="26"/>
  <c r="J9" i="26"/>
  <c r="J8" i="26"/>
  <c r="J7" i="26"/>
  <c r="J6" i="26"/>
  <c r="J5" i="26"/>
  <c r="J4" i="26"/>
  <c r="J3" i="26"/>
  <c r="I13" i="26"/>
  <c r="H13" i="26"/>
  <c r="G13" i="26"/>
  <c r="F13" i="26"/>
  <c r="E13" i="26"/>
  <c r="D13" i="26"/>
  <c r="C13" i="26"/>
  <c r="J13" i="26" l="1"/>
  <c r="B8" i="4"/>
  <c r="P22" i="17" l="1"/>
  <c r="P34" i="17"/>
  <c r="P35" i="17"/>
  <c r="P36" i="17"/>
  <c r="P37" i="17"/>
  <c r="P38" i="17"/>
  <c r="P39" i="17"/>
  <c r="P40" i="17"/>
  <c r="J8" i="27" l="1"/>
  <c r="I8" i="27"/>
  <c r="M8" i="27" s="1"/>
  <c r="H8" i="27"/>
  <c r="L8" i="27" s="1"/>
  <c r="G8" i="27"/>
  <c r="F8" i="27"/>
  <c r="E8" i="27"/>
  <c r="D8" i="27"/>
  <c r="C8" i="27"/>
  <c r="B8" i="27"/>
  <c r="O37" i="5"/>
  <c r="N37" i="5"/>
  <c r="D5" i="12"/>
  <c r="E33" i="11"/>
  <c r="P31" i="11"/>
  <c r="O31" i="11"/>
  <c r="Q30" i="11"/>
  <c r="Q29" i="11"/>
  <c r="Q28" i="11"/>
  <c r="Q31" i="11" s="1"/>
  <c r="B28" i="11"/>
  <c r="K24" i="11"/>
  <c r="J24" i="11"/>
  <c r="P23" i="11"/>
  <c r="O23" i="11"/>
  <c r="L23" i="11"/>
  <c r="Q22" i="11"/>
  <c r="L22" i="11"/>
  <c r="Q21" i="11"/>
  <c r="L21" i="11"/>
  <c r="L24" i="11" s="1"/>
  <c r="Q20" i="11"/>
  <c r="F20" i="11"/>
  <c r="E20" i="11"/>
  <c r="Q19" i="11"/>
  <c r="G19" i="11"/>
  <c r="Q18" i="11"/>
  <c r="G18" i="11"/>
  <c r="Q17" i="11"/>
  <c r="Q23" i="11" s="1"/>
  <c r="G17" i="11"/>
  <c r="L16" i="11"/>
  <c r="G16" i="11"/>
  <c r="B16" i="11"/>
  <c r="G15" i="11"/>
  <c r="G14" i="11"/>
  <c r="G13" i="11"/>
  <c r="P12" i="11"/>
  <c r="O12" i="11"/>
  <c r="G12" i="11"/>
  <c r="U11" i="11"/>
  <c r="T11" i="11"/>
  <c r="Q11" i="11"/>
  <c r="G11" i="11"/>
  <c r="V10" i="11"/>
  <c r="Q10" i="11"/>
  <c r="G10" i="11"/>
  <c r="V9" i="11"/>
  <c r="Q9" i="11"/>
  <c r="G9" i="11"/>
  <c r="V8" i="11"/>
  <c r="Q8" i="11"/>
  <c r="G8" i="11"/>
  <c r="V7" i="11"/>
  <c r="Q7" i="11"/>
  <c r="G7" i="11"/>
  <c r="V6" i="11"/>
  <c r="Q6" i="11"/>
  <c r="G6" i="11"/>
  <c r="V5" i="11"/>
  <c r="V11" i="11" s="1"/>
  <c r="Q5" i="11"/>
  <c r="Q12" i="11" s="1"/>
  <c r="J14" i="9"/>
  <c r="D14" i="9"/>
  <c r="E14" i="9"/>
  <c r="F14" i="9"/>
  <c r="G14" i="9"/>
  <c r="H14" i="9"/>
  <c r="I14" i="9"/>
  <c r="C14" i="9"/>
  <c r="J4" i="9"/>
  <c r="J5" i="9"/>
  <c r="J6" i="9"/>
  <c r="J7" i="9"/>
  <c r="J8" i="9"/>
  <c r="J9" i="9"/>
  <c r="J10" i="9"/>
  <c r="J11" i="9"/>
  <c r="J12" i="9"/>
  <c r="J13" i="9"/>
  <c r="J3" i="9"/>
  <c r="G20" i="11" l="1"/>
  <c r="F8" i="24"/>
  <c r="H10" i="23"/>
  <c r="G10" i="23"/>
  <c r="F10" i="23"/>
  <c r="E10" i="23"/>
  <c r="D10" i="23"/>
  <c r="C10" i="23"/>
  <c r="I9" i="23"/>
  <c r="I8" i="23"/>
  <c r="H10" i="22"/>
  <c r="G10" i="22"/>
  <c r="F10" i="22"/>
  <c r="E10" i="22"/>
  <c r="D10" i="22"/>
  <c r="C10" i="22"/>
  <c r="I9" i="22"/>
  <c r="I8" i="22"/>
  <c r="I7" i="22"/>
  <c r="I10" i="22" s="1"/>
  <c r="AA41" i="17"/>
  <c r="Z41" i="17"/>
  <c r="Y41" i="17"/>
  <c r="X41" i="17"/>
  <c r="W41" i="17"/>
  <c r="V41" i="17"/>
  <c r="U41" i="17"/>
  <c r="T41" i="17"/>
  <c r="S41" i="17"/>
  <c r="R41" i="17"/>
  <c r="Q41" i="17"/>
  <c r="M41" i="17"/>
  <c r="L41" i="17"/>
  <c r="K41" i="17"/>
  <c r="K42" i="17" s="1"/>
  <c r="J41" i="17"/>
  <c r="H41" i="17"/>
  <c r="G41" i="17"/>
  <c r="G42" i="17" s="1"/>
  <c r="E41" i="17"/>
  <c r="C40" i="17"/>
  <c r="B40" i="17"/>
  <c r="C39" i="17"/>
  <c r="B39" i="17"/>
  <c r="C38" i="17"/>
  <c r="B38" i="17"/>
  <c r="C37" i="17"/>
  <c r="B37" i="17"/>
  <c r="D36" i="17"/>
  <c r="C36" i="17"/>
  <c r="B36" i="17"/>
  <c r="A36" i="17" s="1"/>
  <c r="D35" i="17"/>
  <c r="C35" i="17"/>
  <c r="B35" i="17"/>
  <c r="D34" i="17"/>
  <c r="P33" i="17"/>
  <c r="D33" i="17"/>
  <c r="C33" i="17"/>
  <c r="B33" i="17"/>
  <c r="P32" i="17"/>
  <c r="D32" i="17"/>
  <c r="C32" i="17"/>
  <c r="B32" i="17"/>
  <c r="P31" i="17"/>
  <c r="D31" i="17"/>
  <c r="C31" i="17"/>
  <c r="B31" i="17"/>
  <c r="P30" i="17"/>
  <c r="D30" i="17"/>
  <c r="C30" i="17"/>
  <c r="B30" i="17"/>
  <c r="A30" i="17"/>
  <c r="P29" i="17"/>
  <c r="D29" i="17"/>
  <c r="C29" i="17"/>
  <c r="B29" i="17"/>
  <c r="A29" i="17" s="1"/>
  <c r="P28" i="17"/>
  <c r="D28" i="17"/>
  <c r="C28" i="17"/>
  <c r="B28" i="17"/>
  <c r="A28" i="17" s="1"/>
  <c r="P27" i="17"/>
  <c r="D27" i="17"/>
  <c r="C27" i="17"/>
  <c r="B27" i="17"/>
  <c r="P26" i="17"/>
  <c r="D26" i="17"/>
  <c r="C26" i="17"/>
  <c r="B26" i="17"/>
  <c r="A26" i="17" s="1"/>
  <c r="D25" i="17"/>
  <c r="P24" i="17"/>
  <c r="D24" i="17"/>
  <c r="C24" i="17"/>
  <c r="B24" i="17"/>
  <c r="A24" i="17" s="1"/>
  <c r="P23" i="17"/>
  <c r="D23" i="17"/>
  <c r="C23" i="17"/>
  <c r="B23" i="17"/>
  <c r="D22" i="17"/>
  <c r="C22" i="17"/>
  <c r="B22" i="17"/>
  <c r="A22" i="17" s="1"/>
  <c r="P21" i="17"/>
  <c r="D21" i="17"/>
  <c r="C21" i="17"/>
  <c r="B21" i="17"/>
  <c r="P20" i="17"/>
  <c r="D20" i="17"/>
  <c r="C20" i="17"/>
  <c r="B20" i="17"/>
  <c r="P19" i="17"/>
  <c r="D19" i="17"/>
  <c r="C19" i="17"/>
  <c r="B19" i="17"/>
  <c r="D18" i="17"/>
  <c r="C18" i="17"/>
  <c r="B18" i="17"/>
  <c r="A18" i="17" s="1"/>
  <c r="P17" i="17"/>
  <c r="D17" i="17"/>
  <c r="C17" i="17"/>
  <c r="B17" i="17"/>
  <c r="P16" i="17"/>
  <c r="D16" i="17"/>
  <c r="C16" i="17"/>
  <c r="B16" i="17"/>
  <c r="P15" i="17"/>
  <c r="P41" i="17" s="1"/>
  <c r="D15" i="17"/>
  <c r="C15" i="17"/>
  <c r="B15" i="17"/>
  <c r="A15" i="17"/>
  <c r="P14" i="17"/>
  <c r="D14" i="17"/>
  <c r="D41" i="17" s="1"/>
  <c r="C14" i="17"/>
  <c r="B14" i="17"/>
  <c r="A14" i="17" s="1"/>
  <c r="E42" i="17"/>
  <c r="X10" i="17"/>
  <c r="P10" i="17"/>
  <c r="J10" i="17"/>
  <c r="C10" i="17"/>
  <c r="T9" i="17"/>
  <c r="J9" i="17"/>
  <c r="F9" i="17"/>
  <c r="J8" i="17"/>
  <c r="L42" i="17"/>
  <c r="A17" i="17" l="1"/>
  <c r="A20" i="17"/>
  <c r="A21" i="17"/>
  <c r="A23" i="17"/>
  <c r="A32" i="17"/>
  <c r="A33" i="17"/>
  <c r="A37" i="17"/>
  <c r="A38" i="17"/>
  <c r="A40" i="17"/>
  <c r="C41" i="17"/>
  <c r="A16" i="17"/>
  <c r="A19" i="17"/>
  <c r="A27" i="17"/>
  <c r="A31" i="17"/>
  <c r="A35" i="17"/>
  <c r="A39" i="17"/>
  <c r="I10" i="23"/>
  <c r="F7" i="17"/>
  <c r="H42" i="17"/>
  <c r="J7" i="17"/>
  <c r="R42" i="17"/>
  <c r="T7" i="17"/>
  <c r="W42" i="17"/>
  <c r="Z42" i="17"/>
  <c r="D8" i="17"/>
  <c r="P8" i="17"/>
  <c r="X8" i="17"/>
  <c r="C7" i="17"/>
  <c r="P7" i="17"/>
  <c r="S42" i="17"/>
  <c r="V42" i="17"/>
  <c r="X7" i="17"/>
  <c r="AA42" i="17"/>
  <c r="T8" i="17"/>
  <c r="C9" i="17"/>
  <c r="P9" i="17"/>
  <c r="X9" i="17"/>
  <c r="F10" i="17"/>
  <c r="T10" i="17"/>
  <c r="J11" i="17"/>
  <c r="J42" i="17" s="1"/>
  <c r="B8" i="17"/>
  <c r="F8" i="17"/>
  <c r="B9" i="17"/>
  <c r="D9" i="17"/>
  <c r="B10" i="17"/>
  <c r="D10" i="17"/>
  <c r="I42" i="17"/>
  <c r="M42" i="17"/>
  <c r="Q42" i="17"/>
  <c r="U42" i="17"/>
  <c r="Y42" i="17"/>
  <c r="B41" i="17"/>
  <c r="A41" i="17" s="1"/>
  <c r="B7" i="17"/>
  <c r="B11" i="17" s="1"/>
  <c r="C8" i="17"/>
  <c r="C11" i="17" l="1"/>
  <c r="D11" i="17"/>
  <c r="D42" i="17" s="1"/>
  <c r="P11" i="17"/>
  <c r="P42" i="17" s="1"/>
  <c r="F11" i="17"/>
  <c r="F42" i="17" s="1"/>
  <c r="T11" i="17"/>
  <c r="T42" i="17" s="1"/>
  <c r="X11" i="17"/>
  <c r="X42" i="17" s="1"/>
  <c r="C42" i="17"/>
  <c r="A10" i="17"/>
  <c r="A9" i="17"/>
  <c r="B42" i="17"/>
  <c r="A7" i="17"/>
  <c r="A11" i="17" s="1"/>
  <c r="A8" i="17"/>
  <c r="G28" i="10"/>
  <c r="F28" i="10"/>
  <c r="E28" i="10"/>
  <c r="D28" i="10"/>
  <c r="C28" i="10"/>
  <c r="H27" i="10"/>
  <c r="H26" i="10"/>
  <c r="H25" i="10"/>
  <c r="H24" i="10"/>
  <c r="H23" i="10"/>
  <c r="H22" i="10"/>
  <c r="H21" i="10"/>
  <c r="H20" i="10"/>
  <c r="H19" i="10"/>
  <c r="H18" i="10"/>
  <c r="G13" i="10"/>
  <c r="F13" i="10"/>
  <c r="E13" i="10"/>
  <c r="D13" i="10"/>
  <c r="C13" i="10"/>
  <c r="H12" i="10"/>
  <c r="H11" i="10"/>
  <c r="H10" i="10"/>
  <c r="H9" i="10"/>
  <c r="H8" i="10"/>
  <c r="H7" i="10"/>
  <c r="H6" i="10"/>
  <c r="H5" i="10"/>
  <c r="H4" i="10"/>
  <c r="H3" i="10"/>
  <c r="A42" i="17" l="1"/>
  <c r="H28" i="10"/>
  <c r="H13" i="10"/>
  <c r="U41" i="5"/>
  <c r="J14" i="3" l="1"/>
  <c r="I14" i="3"/>
  <c r="H14" i="3"/>
  <c r="G14" i="3"/>
  <c r="F14" i="3"/>
  <c r="E14" i="3"/>
  <c r="D14" i="3"/>
  <c r="K13" i="3"/>
  <c r="K12" i="3"/>
  <c r="K11" i="3"/>
  <c r="K10" i="3"/>
  <c r="K9" i="3"/>
  <c r="K8" i="3"/>
  <c r="K7" i="3"/>
  <c r="K5" i="3"/>
  <c r="K4" i="3"/>
  <c r="C5" i="12"/>
  <c r="B5" i="12"/>
  <c r="D4" i="12"/>
  <c r="D3" i="12"/>
  <c r="K14" i="3" l="1"/>
  <c r="K6" i="3"/>
  <c r="G8" i="24" l="1"/>
  <c r="H8" i="24"/>
  <c r="I8" i="24"/>
  <c r="J8" i="24"/>
  <c r="K8" i="24"/>
  <c r="L8" i="24"/>
  <c r="M8" i="24"/>
  <c r="E15" i="25" l="1"/>
  <c r="E16" i="25" l="1"/>
  <c r="C41" i="5"/>
  <c r="D41" i="5"/>
  <c r="E41" i="5"/>
  <c r="F41" i="5"/>
  <c r="G41" i="5"/>
  <c r="H41" i="5"/>
  <c r="I41" i="5"/>
  <c r="J41" i="5"/>
  <c r="K41" i="5"/>
  <c r="L41" i="5"/>
  <c r="M41" i="5"/>
  <c r="P41" i="5"/>
  <c r="Q41" i="5"/>
  <c r="R41" i="5"/>
  <c r="S41" i="5"/>
  <c r="T41" i="5"/>
  <c r="E8" i="24" l="1"/>
  <c r="D8" i="24"/>
  <c r="C8" i="24"/>
  <c r="B8" i="24"/>
  <c r="J5" i="14" l="1"/>
  <c r="E5" i="14"/>
  <c r="F16" i="13"/>
  <c r="B16" i="13"/>
  <c r="O41" i="5"/>
  <c r="V33" i="5"/>
  <c r="V41" i="5" s="1"/>
  <c r="G29" i="5"/>
  <c r="E29" i="5"/>
  <c r="C29" i="5"/>
  <c r="A29" i="5"/>
  <c r="H22" i="5"/>
  <c r="D22" i="5"/>
  <c r="H15" i="5"/>
  <c r="D15" i="5"/>
  <c r="H7" i="5"/>
  <c r="D7" i="5"/>
  <c r="M8" i="2"/>
  <c r="L8" i="2"/>
  <c r="K8" i="2"/>
  <c r="J8" i="2"/>
  <c r="I8" i="2"/>
  <c r="H8" i="2"/>
  <c r="G8" i="2"/>
  <c r="F8" i="2"/>
  <c r="E8" i="2"/>
  <c r="D8" i="2"/>
  <c r="C8" i="2"/>
  <c r="B8" i="2"/>
  <c r="H29" i="5" l="1"/>
  <c r="N41" i="5"/>
  <c r="D29" i="5"/>
</calcChain>
</file>

<file path=xl/sharedStrings.xml><?xml version="1.0" encoding="utf-8"?>
<sst xmlns="http://schemas.openxmlformats.org/spreadsheetml/2006/main" count="953" uniqueCount="492">
  <si>
    <t>TDI12-1</t>
  </si>
  <si>
    <t xml:space="preserve"> (مگاوات)</t>
  </si>
  <si>
    <t>شرکت توزيع برق تبریز</t>
  </si>
  <si>
    <t>فروردين</t>
  </si>
  <si>
    <t>ارديبهشت</t>
  </si>
  <si>
    <t>خرداد</t>
  </si>
  <si>
    <t>تير</t>
  </si>
  <si>
    <t>مرداد</t>
  </si>
  <si>
    <t>شهريور</t>
  </si>
  <si>
    <t>مهر</t>
  </si>
  <si>
    <t>آبان</t>
  </si>
  <si>
    <t>آذر</t>
  </si>
  <si>
    <t>دي</t>
  </si>
  <si>
    <t>بهمن</t>
  </si>
  <si>
    <t>اسفند</t>
  </si>
  <si>
    <t>تبریز</t>
  </si>
  <si>
    <t>آذرشهر</t>
  </si>
  <si>
    <t>اسکو</t>
  </si>
  <si>
    <t>جمع کل شرکت</t>
  </si>
  <si>
    <t xml:space="preserve">جمع </t>
  </si>
  <si>
    <t>THI14</t>
  </si>
  <si>
    <t>شرح</t>
  </si>
  <si>
    <t>ساير(مدت معين و ...)</t>
  </si>
  <si>
    <t>جمع</t>
  </si>
  <si>
    <t>افزايش</t>
  </si>
  <si>
    <t xml:space="preserve">استخدام جديد </t>
  </si>
  <si>
    <t>ساير موارد</t>
  </si>
  <si>
    <t>جمع افزايش</t>
  </si>
  <si>
    <t>كاهش</t>
  </si>
  <si>
    <t>بازنشستگي</t>
  </si>
  <si>
    <t>استعفا</t>
  </si>
  <si>
    <t>فوت</t>
  </si>
  <si>
    <t>حين خدمت</t>
  </si>
  <si>
    <t xml:space="preserve">ساير  </t>
  </si>
  <si>
    <t>بازخريد</t>
  </si>
  <si>
    <t>فسخ قرارداد و پايان خدمت</t>
  </si>
  <si>
    <t>جمع كاهش</t>
  </si>
  <si>
    <t>تعدادچراغ هاي منصوبه روي شبكه فشارضعيف</t>
  </si>
  <si>
    <t>تعدادپايه هاي اختصاصي روشنايي معابر</t>
  </si>
  <si>
    <t>جمع توان نصب شده(كيلووات)</t>
  </si>
  <si>
    <t>تعدادچراغ هاي منصوبه به تفكيك نوع وتوان نصب شده</t>
  </si>
  <si>
    <t xml:space="preserve">تعدادكل چراغ </t>
  </si>
  <si>
    <t>پهنتاب(وات)</t>
  </si>
  <si>
    <t>لاك پشتي(وات)</t>
  </si>
  <si>
    <t>چوبي</t>
  </si>
  <si>
    <t>بتني</t>
  </si>
  <si>
    <t>فلزي</t>
  </si>
  <si>
    <t>ساير</t>
  </si>
  <si>
    <t>CFL</t>
  </si>
  <si>
    <t>125وات</t>
  </si>
  <si>
    <t>رشته اي100وات</t>
  </si>
  <si>
    <t>بخارجيوه</t>
  </si>
  <si>
    <t>بخارسديم</t>
  </si>
  <si>
    <t>23وات</t>
  </si>
  <si>
    <t>250وات</t>
  </si>
  <si>
    <t>400وات</t>
  </si>
  <si>
    <t>35وات</t>
  </si>
  <si>
    <t>50وات</t>
  </si>
  <si>
    <t>70وات</t>
  </si>
  <si>
    <t>110وات</t>
  </si>
  <si>
    <t>150وات</t>
  </si>
  <si>
    <t>210وات</t>
  </si>
  <si>
    <t xml:space="preserve">* يا به اصطلاح،((لامپ كم مصرف)) مي باشد (compact Fluorescent Lamp)لامپ فلورسنت فشرده،CFL  منظورازلامپ </t>
  </si>
  <si>
    <t>*1</t>
  </si>
  <si>
    <t>TDI3</t>
  </si>
  <si>
    <t>طول خطوط توزيع</t>
  </si>
  <si>
    <t>فشارمتوسط(كيلومتر)</t>
  </si>
  <si>
    <t>فشار ضعيف ( کيلومتر)</t>
  </si>
  <si>
    <t xml:space="preserve">هوايي </t>
  </si>
  <si>
    <t xml:space="preserve">زمينی </t>
  </si>
  <si>
    <t>غيرخودنگهدار</t>
  </si>
  <si>
    <t>خودنگهدار</t>
  </si>
  <si>
    <t>TDI4</t>
  </si>
  <si>
    <t>مشخصات ترانسفورماتورهاي توزيع</t>
  </si>
  <si>
    <t>تعداد(دستگاه)</t>
  </si>
  <si>
    <t>ظرفيت (مگاولت آمپر)</t>
  </si>
  <si>
    <t>زمينی</t>
  </si>
  <si>
    <t>هوايی</t>
  </si>
  <si>
    <t>ظرفيت ترانسفورماتور(كيلوولت آمپر)</t>
  </si>
  <si>
    <t>تعدادترانسفورماتور</t>
  </si>
  <si>
    <t>تعدادفيدرهاي فشارمتوسط</t>
  </si>
  <si>
    <t xml:space="preserve">اطلاعات عمومي شرکت توزيع نيروي برق </t>
  </si>
  <si>
    <t>نام شركت توزيع</t>
  </si>
  <si>
    <t xml:space="preserve">نام مديرعامل </t>
  </si>
  <si>
    <t xml:space="preserve">تلفن دفتر مديرعامل </t>
  </si>
  <si>
    <t>دورنگار</t>
  </si>
  <si>
    <t xml:space="preserve">معاون بهره برداري و ديسپاچينگ </t>
  </si>
  <si>
    <t xml:space="preserve">معاون برنامه ريزي و مهندسي </t>
  </si>
  <si>
    <t>معاون فروش و خدمات مشترکين</t>
  </si>
  <si>
    <t xml:space="preserve">معاون مالي و پشتيباني </t>
  </si>
  <si>
    <t>معاون منابع انساني</t>
  </si>
  <si>
    <t>مسئول آمار</t>
  </si>
  <si>
    <t>سال تأسيس</t>
  </si>
  <si>
    <t>گواهينامه ايزو</t>
  </si>
  <si>
    <t>مساحت تحت پوشش   (كيلومترمربع)</t>
  </si>
  <si>
    <t>تعداد معاونت</t>
  </si>
  <si>
    <t>تعداد دفتر</t>
  </si>
  <si>
    <t xml:space="preserve">تعداد شهرستان </t>
  </si>
  <si>
    <t>تعداد شهر</t>
  </si>
  <si>
    <t xml:space="preserve">تعداد مديريت برق شهرستان (امورخودگردان) </t>
  </si>
  <si>
    <t>تعداد ناحيه يامنطقه</t>
  </si>
  <si>
    <t>تعداد اداره</t>
  </si>
  <si>
    <t xml:space="preserve">تعداد قسمت </t>
  </si>
  <si>
    <t>نشاني</t>
  </si>
  <si>
    <t>website</t>
  </si>
  <si>
    <t>مرکز تلفن</t>
  </si>
  <si>
    <t>تلفن</t>
  </si>
  <si>
    <t>E-mail</t>
  </si>
  <si>
    <t>توزیع نیروی 
 برق تبریز</t>
  </si>
  <si>
    <t>عادل کاظمی</t>
  </si>
  <si>
    <t>041-33300533</t>
  </si>
  <si>
    <t>041-3333545</t>
  </si>
  <si>
    <t>جعفر فرشباف حامد</t>
  </si>
  <si>
    <t>منوچهر جهان بین</t>
  </si>
  <si>
    <t>1375/02/25</t>
  </si>
  <si>
    <t>دارد</t>
  </si>
  <si>
    <t>تبریز - کوی ولی عصر خ نظامی - اول قطران</t>
  </si>
  <si>
    <t>www.toztab.ir</t>
  </si>
  <si>
    <t>04133328946</t>
  </si>
  <si>
    <t>041-33316441</t>
  </si>
  <si>
    <t>041-33313431</t>
  </si>
  <si>
    <t>041-33320537</t>
  </si>
  <si>
    <t>041-33333546</t>
  </si>
  <si>
    <t>info@toziehtabriz.co.ir</t>
  </si>
  <si>
    <t>حداكثربار</t>
  </si>
  <si>
    <t>مگاوات</t>
  </si>
  <si>
    <t>تاريخ</t>
  </si>
  <si>
    <t xml:space="preserve">9 TDI </t>
  </si>
  <si>
    <t>كل چاههاي كشاورزي موجود</t>
  </si>
  <si>
    <t>تعدادچاههای کشاورزی برقدار(حلقه)</t>
  </si>
  <si>
    <t xml:space="preserve">متوسط ديماند (كيلووات) </t>
  </si>
  <si>
    <t>*</t>
  </si>
  <si>
    <t xml:space="preserve">بالاي 7000 کيلووات </t>
  </si>
  <si>
    <t xml:space="preserve">2000 الي 7000 کيلووات </t>
  </si>
  <si>
    <t xml:space="preserve">250 الي 2000 کيلووات </t>
  </si>
  <si>
    <t xml:space="preserve">30 الي 250 کيلووات </t>
  </si>
  <si>
    <t xml:space="preserve">ديماندي </t>
  </si>
  <si>
    <t xml:space="preserve">بالاي 25 آمپر </t>
  </si>
  <si>
    <t>25 آمپر</t>
  </si>
  <si>
    <t>زير 25 آمپر</t>
  </si>
  <si>
    <t xml:space="preserve">سه فاز </t>
  </si>
  <si>
    <t xml:space="preserve">25 آمپر </t>
  </si>
  <si>
    <t xml:space="preserve">زير 25 آمپر </t>
  </si>
  <si>
    <t xml:space="preserve">تک فاز </t>
  </si>
  <si>
    <t>سايرمصارف</t>
  </si>
  <si>
    <t xml:space="preserve">صنعتي </t>
  </si>
  <si>
    <t xml:space="preserve">کشاورزي </t>
  </si>
  <si>
    <t xml:space="preserve">عمومي </t>
  </si>
  <si>
    <t xml:space="preserve">خانگي </t>
  </si>
  <si>
    <t xml:space="preserve">نوع مشترک </t>
  </si>
  <si>
    <t xml:space="preserve">جـدول 3 - پراكنـدگي رشـته هـاي تحصيـلي كاركنان ليسانس و بالاتر    </t>
  </si>
  <si>
    <t>جدول 5 - محل فعاليت</t>
  </si>
  <si>
    <t>جدول 10- وضعيت اشتغال</t>
  </si>
  <si>
    <t>سابقه كار</t>
  </si>
  <si>
    <t>تعداد</t>
  </si>
  <si>
    <t>محل فعاليت</t>
  </si>
  <si>
    <t>بخش مشاغل</t>
  </si>
  <si>
    <t>تعداد كل</t>
  </si>
  <si>
    <t>وضعيت اشتغال</t>
  </si>
  <si>
    <t xml:space="preserve"> تا5 سال </t>
  </si>
  <si>
    <t>حوزه مديريت عامل</t>
  </si>
  <si>
    <t>زن</t>
  </si>
  <si>
    <t>مرد</t>
  </si>
  <si>
    <t>6تا 10 سال</t>
  </si>
  <si>
    <t>شاغل با پست سازمانی</t>
  </si>
  <si>
    <t>11تا 15 سال</t>
  </si>
  <si>
    <t>برق والكترونيك</t>
  </si>
  <si>
    <t xml:space="preserve">  حوزه بهره برداري و ديساچينگ</t>
  </si>
  <si>
    <t>شاغل بدون پست سازمانی</t>
  </si>
  <si>
    <t>16تا 20 سال</t>
  </si>
  <si>
    <t>فيزيك</t>
  </si>
  <si>
    <t>شاغل با پست سازمانی ستاره دار</t>
  </si>
  <si>
    <t>21تا 25 سال</t>
  </si>
  <si>
    <t>مكانيك و تاسيسات</t>
  </si>
  <si>
    <t>حوزه برنامه ريزي و مهندسي</t>
  </si>
  <si>
    <t>مرخصی بدون حقوق</t>
  </si>
  <si>
    <t>26تا 30 سال</t>
  </si>
  <si>
    <t>صنايع</t>
  </si>
  <si>
    <t>ماموريت آموزشی تمام وقت</t>
  </si>
  <si>
    <t>31سال</t>
  </si>
  <si>
    <t>عمران</t>
  </si>
  <si>
    <t xml:space="preserve">  حوزه فروش و خدمات</t>
  </si>
  <si>
    <t>32سال</t>
  </si>
  <si>
    <t>آمار و رياضي</t>
  </si>
  <si>
    <t>جمع كل</t>
  </si>
  <si>
    <t>33سال</t>
  </si>
  <si>
    <t>كامپيوتر</t>
  </si>
  <si>
    <t xml:space="preserve">  حوزه منابع انساني</t>
  </si>
  <si>
    <t>34سال</t>
  </si>
  <si>
    <t>شيمي</t>
  </si>
  <si>
    <t>35سال</t>
  </si>
  <si>
    <t>حسابداري و حسابرسی</t>
  </si>
  <si>
    <t>حوزه مالي و پشتباني</t>
  </si>
  <si>
    <t xml:space="preserve">جدول 8 - ميزان تحصيلات </t>
  </si>
  <si>
    <t>بيشتر از 35</t>
  </si>
  <si>
    <t>علوم اداري و مديريت</t>
  </si>
  <si>
    <t>ميزان تحصيلات</t>
  </si>
  <si>
    <t>علوم اقتصادي و اجتماعي</t>
  </si>
  <si>
    <t>جدول 2- پراكندگي رتبه</t>
  </si>
  <si>
    <t xml:space="preserve">زبان خارجي </t>
  </si>
  <si>
    <t>زير ديپلم</t>
  </si>
  <si>
    <t>رتبه</t>
  </si>
  <si>
    <t>حقوق</t>
  </si>
  <si>
    <t xml:space="preserve">ديپلم </t>
  </si>
  <si>
    <t xml:space="preserve">1تا5  </t>
  </si>
  <si>
    <t>ساير رشته ها</t>
  </si>
  <si>
    <t>جدول 6 - نوع استخدام</t>
  </si>
  <si>
    <t>فوق ديپلم</t>
  </si>
  <si>
    <t xml:space="preserve">6تا 10 </t>
  </si>
  <si>
    <t>نوع استخدام</t>
  </si>
  <si>
    <t>ليسانس</t>
  </si>
  <si>
    <t>11 الي 15</t>
  </si>
  <si>
    <t>جدول 4 - پراكندگي سن</t>
  </si>
  <si>
    <t>قرارداد دائم</t>
  </si>
  <si>
    <t>فوق ليسانس</t>
  </si>
  <si>
    <t>سن</t>
  </si>
  <si>
    <t>قرارداد مدت معين</t>
  </si>
  <si>
    <t>دكتري و بالاتر</t>
  </si>
  <si>
    <t>زير 30 سال</t>
  </si>
  <si>
    <t>قرارداد کار مدت معين</t>
  </si>
  <si>
    <t>31تا 40 سال</t>
  </si>
  <si>
    <t>41تا 50 سال</t>
  </si>
  <si>
    <t>جدول 9 - وضعيت تاهل</t>
  </si>
  <si>
    <t>51تا 60 سال</t>
  </si>
  <si>
    <t>وضعيت تاهل</t>
  </si>
  <si>
    <t>مجرد</t>
  </si>
  <si>
    <t>متاهل</t>
  </si>
  <si>
    <t>بيش از 65 سال</t>
  </si>
  <si>
    <t xml:space="preserve">در جدول 3 ( رشـته هـاي تحصيـلي كاركنان ليسانس و بالاتر) فقط تعداد پرسنل ليسانس به بالا آورده شود . </t>
  </si>
  <si>
    <t>کليه تعاريف اقلام اطلاعاتی فوق مطابق تعاريف استفاده شده در سيستم بانک اطلاعاتی نيروی انسانی(HRS ) دفتر منابع انسانی توانير ميباشد(سيستم 28 فيلدی)</t>
  </si>
  <si>
    <t>عنوان</t>
  </si>
  <si>
    <t>تعداد (زن)</t>
  </si>
  <si>
    <t>تعداد (مرد)</t>
  </si>
  <si>
    <t>تعداد کارکنان شرکتي (تأمين نيرو)</t>
  </si>
  <si>
    <t>تعداد کارکنان حجمي</t>
  </si>
  <si>
    <t>رديف</t>
  </si>
  <si>
    <t>طول خطوط(کيلومتر)</t>
  </si>
  <si>
    <t>..........................</t>
  </si>
  <si>
    <t>.</t>
  </si>
  <si>
    <t>* در دست اقدام می باشد.</t>
  </si>
  <si>
    <t>33کيلوولت</t>
  </si>
  <si>
    <t>20کيلوولت</t>
  </si>
  <si>
    <t>11کيلوولت</t>
  </si>
  <si>
    <t>ساير(کيلوولت)</t>
  </si>
  <si>
    <t>TDI12</t>
  </si>
  <si>
    <t>درصد</t>
  </si>
  <si>
    <t xml:space="preserve">نام شرکت </t>
  </si>
  <si>
    <t>ميزان تهیه نقشه جغرافیایی</t>
  </si>
  <si>
    <t>ميزان استقرار</t>
  </si>
  <si>
    <t>ميزان برداشت اطلاعات</t>
  </si>
  <si>
    <t>سيستم</t>
  </si>
  <si>
    <t>شبکه فشارمتوسط</t>
  </si>
  <si>
    <t>شبکه فشارضعيف</t>
  </si>
  <si>
    <t>مشتركين</t>
  </si>
  <si>
    <t>بروز رسانی</t>
  </si>
  <si>
    <t>توزیع نیروی برق تبریز</t>
  </si>
  <si>
    <t>توضيح : درصد نسبت به سرجمع كل شركت محاسبه شود.</t>
  </si>
  <si>
    <t>TDI16</t>
  </si>
  <si>
    <t>مشترك</t>
  </si>
  <si>
    <t>(صفحه 2از2)</t>
  </si>
  <si>
    <t>(صفحه 1از2)</t>
  </si>
  <si>
    <t>جمع کل</t>
  </si>
  <si>
    <t>روشنايي معابر</t>
  </si>
  <si>
    <t>توليدصنعت ومعدن</t>
  </si>
  <si>
    <t xml:space="preserve"> شرکت توزيع</t>
  </si>
  <si>
    <t>توليد کشاورزي</t>
  </si>
  <si>
    <t>عمومي</t>
  </si>
  <si>
    <t>خانگي</t>
  </si>
  <si>
    <t>تعرفه 5</t>
  </si>
  <si>
    <t>تعرفه 4</t>
  </si>
  <si>
    <t>تعرفه 3</t>
  </si>
  <si>
    <t>تعرفه 2</t>
  </si>
  <si>
    <t>تعرفه 1</t>
  </si>
  <si>
    <t>آزاد</t>
  </si>
  <si>
    <t>روستايي</t>
  </si>
  <si>
    <t>شهري</t>
  </si>
  <si>
    <t>مشترکين شهرستان تبریز</t>
  </si>
  <si>
    <t>مشترکين شهرستان تبريز</t>
  </si>
  <si>
    <t>مشترکين شهرستان خسروشاه</t>
  </si>
  <si>
    <t>مشترکين شهرستان اسکو</t>
  </si>
  <si>
    <t>مشترکين شهرستان آذرشهر</t>
  </si>
  <si>
    <t>جمع مشترکين شهرستان</t>
  </si>
  <si>
    <t>مشترکين مستقیم توزیع</t>
  </si>
  <si>
    <t>داروسازی ذکریا (ائل‌گلی)</t>
  </si>
  <si>
    <t>کلر پارس (ائل‌گلی)</t>
  </si>
  <si>
    <t>شرکت سرین آب (ائل‌گلی)</t>
  </si>
  <si>
    <t>شرکت پتروشیمی (اندیشه)</t>
  </si>
  <si>
    <t>پمپاژ شماره 5 زرینه رود (اندیشه)</t>
  </si>
  <si>
    <t>پمپاژ شماره 4 زرینه رود (اندیشه)</t>
  </si>
  <si>
    <t>تصفیه خانه شرکت آب و فاضلاب (قراملک)</t>
  </si>
  <si>
    <t>کارگاه سازمان قطار شهری تبریز (قراملک)</t>
  </si>
  <si>
    <t>تلمبه خانه خطوط لوله تبریز (اندیشه)</t>
  </si>
  <si>
    <t>راه آهن منطقه آذربایجان(قراملک)</t>
  </si>
  <si>
    <t>ماشین سازی تبریز (قراملک)</t>
  </si>
  <si>
    <t>تراکتورسازی (قراملک)</t>
  </si>
  <si>
    <t>پالایشگاه (اندیشه)</t>
  </si>
  <si>
    <t>کارخانه پالاز موکت (خسروشاه)</t>
  </si>
  <si>
    <t>صنایع شیشه آذر (خسروشاه)</t>
  </si>
  <si>
    <t>شرکت سهند جام تبریز (خسروشاه)</t>
  </si>
  <si>
    <t>شرکت نفلین سینیت (آذرشهر)</t>
  </si>
  <si>
    <t>شرکت ملامین‌سازه تبریز</t>
  </si>
  <si>
    <t>شرکت ارم نوش ائل‌گلی)</t>
  </si>
  <si>
    <t>سازمان قطار شهری (روشنایی)</t>
  </si>
  <si>
    <t>برق منطقه‌ای آذربایجان (باغمیشه)</t>
  </si>
  <si>
    <t>شرکت صنایع فولاد شهریار تبریز (خسروشاه)</t>
  </si>
  <si>
    <t>آهنگری تراکتورسازی ایران (اندیشه)</t>
  </si>
  <si>
    <t>جمع مشترکين مستقیم توزیع</t>
  </si>
  <si>
    <t>جمع کل مشترکين</t>
  </si>
  <si>
    <t>‏        مشترکين می توانند از نوع شهرستان باشند يامستقيم .  مشترکين شهرستان ؛ مشترکينی هستند که روی ولتاژ های فشار ضعيف تغذيه می شوند.مشترکين مستقيم دربرق منطقه ای , مشترکينی هستند که روی ولتاژ های 63 وبه بالا تغذيه می شوند. مشترکين مستقيم در شرکتهای توزيع , مشترکينی هستند که روی ولتاژهای فشار متوسط دارای فيدراختصاصی از پست فوق توزيع می باشند ودارای لوازم اندازه گيری اختصاصی در پست فوق توزيع می باشدهمچنين ديماند مصرفی آنها دو مگاوات به بالا است مشترکين مستقيم معمولا جزء تعرفه های صنعتی يا عمومی قرار دارند.وسايرمصارف تعرفه ای است که شامل خانگي ،عمومي ،کشاورزی وصنعتي نمي شود.</t>
  </si>
  <si>
    <t>‏        مشترکين می توانند از نوع شهرستان باشند يامستقيم .  مشترکين شهرستان ؛ مشترکينی هستند که روی ولتاژ های فشار ضعيف تغذيه می شوند.مشترکين مستقيم دربرق منطقه ای , مشترکينی هستند که روی ولتاژ های 63 وبه بالا تغذيه می شوند. مشترکين مستقيم در شرکتهای توزيع , مشترکينی هستند که روی ولتاژهای فشار متوسط دارای فيدراختصاصی از پست فوق توزيع می باشند ودارای لوازم اندازه گيری اختصاصی در پست فوق توزيع می باشدهمچنين ديماند مصرفی آنها دو مگاوات به بالا است مشترکين مستقيم معمولا جزء تعرفه های صنعتی يا عمومی قرار دارند.</t>
  </si>
  <si>
    <t>مشترک</t>
  </si>
  <si>
    <t>نوع مشترك/تعرفه</t>
  </si>
  <si>
    <t>خانگی</t>
  </si>
  <si>
    <t>عمومی</t>
  </si>
  <si>
    <t>کشاورزی</t>
  </si>
  <si>
    <t>صنعتی</t>
  </si>
  <si>
    <t>ساير مصارف</t>
  </si>
  <si>
    <t>روشنايی معابر</t>
  </si>
  <si>
    <t>مشتركين عادي</t>
  </si>
  <si>
    <t xml:space="preserve"> مشتركين مستقيم </t>
  </si>
  <si>
    <t>مستقیم شرکت توزیع</t>
  </si>
  <si>
    <t>-</t>
  </si>
  <si>
    <t>دوجانبه و خرید از بورس</t>
  </si>
  <si>
    <t>TDI14</t>
  </si>
  <si>
    <t xml:space="preserve">     هزار کيلووات ساعت</t>
  </si>
  <si>
    <t>تعداد قبض های پرداختی از طريق غير حضوری</t>
  </si>
  <si>
    <t>تعداد قبض های پرداختی از روش حضوري</t>
  </si>
  <si>
    <t>تعداد کل قبض های پرداختی از طرف مشترکين</t>
  </si>
  <si>
    <t>تعداد قبض های صادره برای مشترکين</t>
  </si>
  <si>
    <t>تلفن1521</t>
  </si>
  <si>
    <t xml:space="preserve"> POS</t>
  </si>
  <si>
    <t xml:space="preserve"> خود پرداز</t>
  </si>
  <si>
    <t xml:space="preserve"> اينترانت</t>
  </si>
  <si>
    <t xml:space="preserve"> اينترنت</t>
  </si>
  <si>
    <t xml:space="preserve"> تلفن همراه</t>
  </si>
  <si>
    <t xml:space="preserve"> تلفن بانک</t>
  </si>
  <si>
    <t>توزیع برق تبریز</t>
  </si>
  <si>
    <t>مگاواتساعت</t>
  </si>
  <si>
    <t>ابراهیم رحیمی نژاد</t>
  </si>
  <si>
    <t xml:space="preserve"> تبریز</t>
  </si>
  <si>
    <t>خسروشاه</t>
  </si>
  <si>
    <t>ساير
( 35و120و160 وات LED )</t>
  </si>
  <si>
    <r>
      <t>فلورسنت وCFL</t>
    </r>
    <r>
      <rPr>
        <vertAlign val="superscript"/>
        <sz val="10"/>
        <rFont val="B Nazanin"/>
        <charset val="178"/>
      </rPr>
      <t>1</t>
    </r>
  </si>
  <si>
    <r>
      <t>نام هادي يا سطح مقطع(mm</t>
    </r>
    <r>
      <rPr>
        <b/>
        <vertAlign val="superscript"/>
        <sz val="12"/>
        <rFont val="B Nazanin"/>
        <charset val="178"/>
      </rPr>
      <t>2</t>
    </r>
    <r>
      <rPr>
        <b/>
        <sz val="12"/>
        <rFont val="B Nazanin"/>
        <charset val="178"/>
      </rPr>
      <t>)</t>
    </r>
  </si>
  <si>
    <t>دريافت انرژي از بازار برق (شرکت برق منطقه ای)</t>
  </si>
  <si>
    <t xml:space="preserve"> توليد خالص محلی در منطقه (خارج ازشبكه ، ديزلهاي تحت پوشش ، توليد پراکنده و....)</t>
  </si>
  <si>
    <t xml:space="preserve">دریافت انرژي ازشركتهاي همجوار </t>
  </si>
  <si>
    <t xml:space="preserve">واردات </t>
  </si>
  <si>
    <t xml:space="preserve">ارسال به شركتهاي همجوار </t>
  </si>
  <si>
    <t xml:space="preserve">صادرات </t>
  </si>
  <si>
    <t>فروش به مشتركين ( بدون روشنايي معابر و مشترکين مستقيم )</t>
  </si>
  <si>
    <t xml:space="preserve"> روشنايي معابر </t>
  </si>
  <si>
    <t>فروش مستقيم در سطح ولتاژ توزيع</t>
  </si>
  <si>
    <t xml:space="preserve"> مصرف غير مجاز*( اعلان در صورت امكان )</t>
  </si>
  <si>
    <t xml:space="preserve">كل انرژی خارج شده </t>
  </si>
  <si>
    <t>تلفات کل انرژي شرکت توزيع(درصد)</t>
  </si>
  <si>
    <t>تلفات انرژي شرکت توزيع بدون در نظر گرفتن مشترکين مستقيم (درصد)</t>
  </si>
  <si>
    <t>* اين رقم در تلفات اثر نخواهد داشت</t>
  </si>
  <si>
    <t>جمع كل انرژي خارج شده -  جمع كل انرژي  وارد شده</t>
  </si>
  <si>
    <t>= تلفات کل انرژي شرکت توزيع(درصد)</t>
  </si>
  <si>
    <t>جمع كل انرژي  وارد شده</t>
  </si>
  <si>
    <t xml:space="preserve"> ( فروش مستقيم -  جمع كل انرژي خارج شده )- ( فروش مستقيم - جمع كل انرژي  وارد شده)</t>
  </si>
  <si>
    <t>= تلفات انرژي شرکت توزيع بدون در نظر گرفتن مشترکين مستقيم(درصد)</t>
  </si>
  <si>
    <t>( فروش مستقيم - جمع كل انرژي  وارد شده)</t>
  </si>
  <si>
    <t>كل انرژي وارد شده ( به کسر خود تامین )</t>
  </si>
  <si>
    <r>
      <t>واحد</t>
    </r>
    <r>
      <rPr>
        <i/>
        <sz val="10"/>
        <rFont val="B Nazanin"/>
        <charset val="178"/>
      </rPr>
      <t xml:space="preserve"> : ميليون كيلووات ساعت</t>
    </r>
  </si>
  <si>
    <t>نوع مشترک</t>
  </si>
  <si>
    <t>سایر مصارف</t>
  </si>
  <si>
    <t>تک فاز</t>
  </si>
  <si>
    <t>زیر 25 آمپر</t>
  </si>
  <si>
    <t>بالای 25 آمپر</t>
  </si>
  <si>
    <t>سه فاز</t>
  </si>
  <si>
    <t>دیماندی</t>
  </si>
  <si>
    <t>30الی250کیلووات</t>
  </si>
  <si>
    <t>251الی2000کیلووات</t>
  </si>
  <si>
    <t>2001الی7000کیلووات</t>
  </si>
  <si>
    <t>بالای7000کیلووات</t>
  </si>
  <si>
    <t>TDI5</t>
  </si>
  <si>
    <t>شرکت توزیع</t>
  </si>
  <si>
    <t>روستاهای دارای سکنه</t>
  </si>
  <si>
    <t>روستاهای برقدار</t>
  </si>
  <si>
    <t>طول شبکه (کيلومتر)</t>
  </si>
  <si>
    <t>ترانسفورماتورها</t>
  </si>
  <si>
    <t>بالای 20 خانوار</t>
  </si>
  <si>
    <t>زير 20 خانوار</t>
  </si>
  <si>
    <t>کل</t>
  </si>
  <si>
    <t>فشار</t>
  </si>
  <si>
    <t>قدرت</t>
  </si>
  <si>
    <t>خانوار</t>
  </si>
  <si>
    <t>روستاها</t>
  </si>
  <si>
    <t>متوسط</t>
  </si>
  <si>
    <t>ضعيف</t>
  </si>
  <si>
    <t>(کيلوولت آمپر)</t>
  </si>
  <si>
    <t>دستگاه</t>
  </si>
  <si>
    <t>شرکت توزیع نیروی برق تبریز</t>
  </si>
  <si>
    <t>خط 2 قطار شهری تبریز</t>
  </si>
  <si>
    <t>مرکز تجارت جهانی تبریز</t>
  </si>
  <si>
    <r>
      <t>غيرهمزمان (</t>
    </r>
    <r>
      <rPr>
        <b/>
        <i/>
        <u/>
        <sz val="10"/>
        <rFont val="B Nazanin"/>
        <charset val="178"/>
      </rPr>
      <t>حدکثربارمصرفی</t>
    </r>
    <r>
      <rPr>
        <b/>
        <sz val="10"/>
        <rFont val="B Nazanin"/>
        <charset val="178"/>
      </rPr>
      <t>)</t>
    </r>
  </si>
  <si>
    <r>
      <t>همزمان (</t>
    </r>
    <r>
      <rPr>
        <b/>
        <i/>
        <u/>
        <sz val="10"/>
        <rFont val="B Nazanin"/>
        <charset val="178"/>
      </rPr>
      <t>بار مصرفي شركت همزمان با پيك شبكه سراسري</t>
    </r>
    <r>
      <rPr>
        <b/>
        <sz val="10"/>
        <rFont val="B Nazanin"/>
        <charset val="178"/>
      </rPr>
      <t>)</t>
    </r>
  </si>
  <si>
    <t>فاطمه دشتی</t>
  </si>
  <si>
    <t>041-33308804</t>
  </si>
  <si>
    <t>041-33191192</t>
  </si>
  <si>
    <r>
      <t>TII3</t>
    </r>
    <r>
      <rPr>
        <b/>
        <vertAlign val="subscript"/>
        <sz val="14"/>
        <rFont val="Badr"/>
        <charset val="178"/>
      </rPr>
      <t>(صفحه1از2)</t>
    </r>
  </si>
  <si>
    <r>
      <t>TII3</t>
    </r>
    <r>
      <rPr>
        <b/>
        <vertAlign val="subscript"/>
        <sz val="14"/>
        <rFont val="Badr"/>
        <charset val="178"/>
      </rPr>
      <t>(صفحه2از2)</t>
    </r>
  </si>
  <si>
    <t>جمعيت تحت پوشش(نفر)</t>
  </si>
  <si>
    <t>مهرداد رابطیان</t>
  </si>
  <si>
    <t>یوسف سلیمی</t>
  </si>
  <si>
    <t>99 تعدادمشترکين برق شرکت توزيع نيروي برق تبریز درپايان سال</t>
  </si>
  <si>
    <t>99 تعدادمشترکين برق شرکت توزيع نيروي برق تبریز در پايان سال</t>
  </si>
  <si>
    <t>پمپ ایران</t>
  </si>
  <si>
    <t>بیمارستان بین المللی تبریز</t>
  </si>
  <si>
    <t>تعداد مشترکین برق شركت توزيع برق تبریزبه تفکيک نوع مشترک و تعرفه درپایان سال 1399</t>
  </si>
  <si>
    <t>فروش دوجانبه : فروش مستقیم نیروگاهها به صنایع   ،     خرید از بورس  :     خرید مستقیم مشترکین مستقیم از بورس انرژی برق</t>
  </si>
  <si>
    <t>فروش انرژی برق شركت توزيع برق تبریز به تفکيک  نوع مشترک و  تعرفه درسال1399</t>
  </si>
  <si>
    <r>
      <t>حد اكثر بار غير همزمان مصرفي (</t>
    </r>
    <r>
      <rPr>
        <b/>
        <i/>
        <u/>
        <sz val="12"/>
        <rFont val="B Nazanin"/>
        <charset val="178"/>
      </rPr>
      <t>حداکثربارمصرفی</t>
    </r>
    <r>
      <rPr>
        <b/>
        <sz val="12"/>
        <rFont val="B Nazanin"/>
        <charset val="178"/>
      </rPr>
      <t xml:space="preserve"> ) شركت توزيع نيروي برق تبریز  در سال  1399</t>
    </r>
  </si>
  <si>
    <r>
      <t>حد اكثر بار همزمان مصرفي (</t>
    </r>
    <r>
      <rPr>
        <b/>
        <i/>
        <u/>
        <sz val="12"/>
        <rFont val="B Nazanin"/>
        <charset val="178"/>
      </rPr>
      <t>بار مصرفي شركت همزمان با پيك شبكه سراسري</t>
    </r>
    <r>
      <rPr>
        <b/>
        <sz val="12"/>
        <rFont val="B Nazanin"/>
        <charset val="178"/>
      </rPr>
      <t>) شركت توزيع نيروي برق تبریز در سال  1399</t>
    </r>
  </si>
  <si>
    <t>حداكثر بارمصرفی شركت توزيع نيروي برق تبریزدرسال1399</t>
  </si>
  <si>
    <t>تلفات شرکت توزيع نیروی برق تبریز در سال 1399</t>
  </si>
  <si>
    <t>خلاصه وضعيت GIS شركت توزيع درسال1399</t>
  </si>
  <si>
    <t>معابر</t>
  </si>
  <si>
    <t>بازفروش</t>
  </si>
  <si>
    <t>آمار تعداد مشترک در پایان سال 1399</t>
  </si>
  <si>
    <t>تعداد کنتورهاي چند زمانه نصب شده در شرکت توزیع برق تبریز در طي سال 1399</t>
  </si>
  <si>
    <t>تعداد کنتورهاي چند زمانه تعويض شده در شرکت توزيع برق تبریز در طي سال 1399</t>
  </si>
  <si>
    <t>ولتاژ اولیه</t>
  </si>
  <si>
    <t>جدول 1 - پراكندگي سابقه كار (کل سابقه بيمه اي)</t>
  </si>
  <si>
    <t>جدول 7 - رسته (بخش) شغلي به تفكيك جنسيت</t>
  </si>
  <si>
    <t>تفكيك جنسيت</t>
  </si>
  <si>
    <r>
      <t>ساير(فاقد بخش شغلی)</t>
    </r>
    <r>
      <rPr>
        <b/>
        <sz val="12"/>
        <rFont val="Calibri"/>
        <family val="2"/>
      </rPr>
      <t>*</t>
    </r>
  </si>
  <si>
    <r>
      <t xml:space="preserve">ساير(فاقد رتبه) </t>
    </r>
    <r>
      <rPr>
        <b/>
        <sz val="12"/>
        <rFont val="Calibri"/>
        <family val="2"/>
      </rPr>
      <t>*</t>
    </r>
  </si>
  <si>
    <r>
      <rPr>
        <b/>
        <sz val="12"/>
        <rFont val="Calibri"/>
        <family val="2"/>
      </rPr>
      <t>*</t>
    </r>
    <r>
      <rPr>
        <b/>
        <sz val="12"/>
        <rFont val="Badr"/>
        <charset val="178"/>
      </rPr>
      <t xml:space="preserve"> درجداول 2 و 7  تعداد پرسنلي که فاقد رتبه و رسته شغلي هستند در اين بخش ها لحاظ شوند.</t>
    </r>
  </si>
  <si>
    <r>
      <rPr>
        <b/>
        <sz val="12"/>
        <rFont val="Calibri"/>
        <family val="2"/>
      </rPr>
      <t>*</t>
    </r>
    <r>
      <rPr>
        <b/>
        <sz val="12"/>
        <rFont val="Badr"/>
        <charset val="178"/>
      </rPr>
      <t xml:space="preserve"> در جداول بالا آمار نيروهاي فاقد قرارداد مستقيم با شرکت (حجمي، شرکتي ، تعاوني و ...) لحاظ نگردد.</t>
    </r>
  </si>
  <si>
    <t>آمار تعداد كاركنان شرکتي و حجمي تا پايان سال 1399 شركت توزیع برق تبریز (غير دولتي)</t>
  </si>
  <si>
    <t>مشخصات چراغ هاي روشنايی معابرموجود در  شرکت توزیع برق تبریز درپايان سال1399</t>
  </si>
  <si>
    <r>
      <t xml:space="preserve">آمارموجودي فيدرهاي </t>
    </r>
    <r>
      <rPr>
        <b/>
        <u/>
        <sz val="12"/>
        <color indexed="10"/>
        <rFont val="B Nazanin"/>
        <charset val="178"/>
      </rPr>
      <t>اختصاصی</t>
    </r>
    <r>
      <rPr>
        <b/>
        <sz val="10"/>
        <rFont val="B Nazanin"/>
        <charset val="178"/>
      </rPr>
      <t xml:space="preserve"> فشارمتوسط درپايان سال1399</t>
    </r>
  </si>
  <si>
    <r>
      <t xml:space="preserve">آمارموجودي فيدرهاي </t>
    </r>
    <r>
      <rPr>
        <b/>
        <i/>
        <u/>
        <sz val="12"/>
        <color indexed="10"/>
        <rFont val="B Nazanin"/>
        <charset val="178"/>
      </rPr>
      <t xml:space="preserve">عمومی </t>
    </r>
    <r>
      <rPr>
        <b/>
        <sz val="10"/>
        <rFont val="B Nazanin"/>
        <charset val="178"/>
      </rPr>
      <t>فشارمتوسط درپايان سال1399</t>
    </r>
  </si>
  <si>
    <r>
      <t xml:space="preserve">آمارموجودي </t>
    </r>
    <r>
      <rPr>
        <b/>
        <i/>
        <u/>
        <sz val="14"/>
        <color indexed="10"/>
        <rFont val="B Nazanin"/>
        <charset val="178"/>
      </rPr>
      <t>کل</t>
    </r>
    <r>
      <rPr>
        <b/>
        <i/>
        <u/>
        <sz val="11"/>
        <rFont val="B Nazanin"/>
        <charset val="178"/>
      </rPr>
      <t xml:space="preserve"> </t>
    </r>
    <r>
      <rPr>
        <b/>
        <sz val="10"/>
        <rFont val="B Nazanin"/>
        <charset val="178"/>
      </rPr>
      <t>فيدرهاي فشارمتوسط درپايان سال1399</t>
    </r>
  </si>
  <si>
    <r>
      <t xml:space="preserve">آمارموجودي تعداد </t>
    </r>
    <r>
      <rPr>
        <b/>
        <i/>
        <u/>
        <sz val="12"/>
        <color indexed="10"/>
        <rFont val="B Nazanin"/>
        <charset val="178"/>
      </rPr>
      <t>کل</t>
    </r>
    <r>
      <rPr>
        <b/>
        <sz val="10"/>
        <rFont val="B Nazanin"/>
        <charset val="178"/>
      </rPr>
      <t xml:space="preserve"> ترانسفورماتورهاي توزيع به تفكيك ظرفيت درشركت توزيع  برق تبریزتاپايان سال1399</t>
    </r>
  </si>
  <si>
    <r>
      <t xml:space="preserve">آمارموجودي تعدادترانسفورماتورهاي توزيع  </t>
    </r>
    <r>
      <rPr>
        <b/>
        <i/>
        <u/>
        <sz val="12"/>
        <color indexed="10"/>
        <rFont val="B Nazanin"/>
        <charset val="178"/>
      </rPr>
      <t>عمومی</t>
    </r>
    <r>
      <rPr>
        <b/>
        <sz val="10"/>
        <rFont val="B Nazanin"/>
        <charset val="178"/>
      </rPr>
      <t xml:space="preserve"> به تفكيك ظرفيت درشركت توزيع برق تبریزتاپايان سال1399</t>
    </r>
  </si>
  <si>
    <r>
      <t xml:space="preserve">آمارموجودي تعدادترانسفورماتورهاي  توزيع </t>
    </r>
    <r>
      <rPr>
        <b/>
        <i/>
        <u/>
        <sz val="12"/>
        <color indexed="10"/>
        <rFont val="B Nazanin"/>
        <charset val="178"/>
      </rPr>
      <t xml:space="preserve"> اختصاصی</t>
    </r>
    <r>
      <rPr>
        <b/>
        <sz val="10"/>
        <rFont val="B Nazanin"/>
        <charset val="178"/>
      </rPr>
      <t xml:space="preserve"> به تفكيك ظرفيت درشركت توزيع برق تبریزتاپايان سال1399</t>
    </r>
  </si>
  <si>
    <r>
      <t xml:space="preserve">آمارموجودي </t>
    </r>
    <r>
      <rPr>
        <b/>
        <i/>
        <u/>
        <sz val="14"/>
        <color indexed="10"/>
        <rFont val="B Nazanin"/>
        <charset val="178"/>
      </rPr>
      <t>کل</t>
    </r>
    <r>
      <rPr>
        <b/>
        <sz val="11"/>
        <rFont val="B Nazanin"/>
        <charset val="178"/>
      </rPr>
      <t xml:space="preserve"> ترانسفورماتورهاي توزيع در شركت توزيع برق تبریز تاپايان سال1399</t>
    </r>
  </si>
  <si>
    <r>
      <t xml:space="preserve">آمارموجودي  ترانسفورماتورهاي توزيع  </t>
    </r>
    <r>
      <rPr>
        <b/>
        <i/>
        <u/>
        <sz val="14"/>
        <color indexed="10"/>
        <rFont val="B Nazanin"/>
        <charset val="178"/>
      </rPr>
      <t xml:space="preserve">عمومی </t>
    </r>
    <r>
      <rPr>
        <b/>
        <sz val="11"/>
        <rFont val="B Nazanin"/>
        <charset val="178"/>
      </rPr>
      <t>در شركت توزيع برق تبریزتاپايان سال1399</t>
    </r>
  </si>
  <si>
    <r>
      <t>آمارموجودي  ترانسفورماتورهاي توزيع</t>
    </r>
    <r>
      <rPr>
        <b/>
        <sz val="14"/>
        <color indexed="10"/>
        <rFont val="B Nazanin"/>
        <charset val="178"/>
      </rPr>
      <t xml:space="preserve"> </t>
    </r>
    <r>
      <rPr>
        <b/>
        <i/>
        <u/>
        <sz val="14"/>
        <color indexed="10"/>
        <rFont val="B Nazanin"/>
        <charset val="178"/>
      </rPr>
      <t xml:space="preserve"> اختصاصی</t>
    </r>
    <r>
      <rPr>
        <b/>
        <sz val="11"/>
        <rFont val="B Nazanin"/>
        <charset val="178"/>
      </rPr>
      <t xml:space="preserve"> در شركت توزيع برق تبریزتاپايان سال1399</t>
    </r>
  </si>
  <si>
    <t>آمارموجودي شبكه هاي شركت توزيع نيروي برق تبریزتاپايان سال1399</t>
  </si>
  <si>
    <t>موجودی وضعيت برق رسانی به روستاها ي شرکت توزيع نيروي برق تبریز درپايان سال 1399</t>
  </si>
  <si>
    <t>TDI6</t>
  </si>
  <si>
    <t>نام شرکت توزيع</t>
  </si>
  <si>
    <t xml:space="preserve">تاريخ برقدار شدن </t>
  </si>
  <si>
    <t>مجری</t>
  </si>
  <si>
    <t>منابع مالی</t>
  </si>
  <si>
    <t>ترانسفورماتور</t>
  </si>
  <si>
    <t>شبکه فشار</t>
  </si>
  <si>
    <t>تعداد خانوار</t>
  </si>
  <si>
    <t>نام روستا</t>
  </si>
  <si>
    <t>دهستان</t>
  </si>
  <si>
    <t>رديف شهر</t>
  </si>
  <si>
    <t>رديف منطقه</t>
  </si>
  <si>
    <t>شهرستان</t>
  </si>
  <si>
    <t>ظرفيت</t>
  </si>
  <si>
    <t xml:space="preserve">متوسط       </t>
  </si>
  <si>
    <t>(روز-ماه-سال)</t>
  </si>
  <si>
    <t>(دستگاه)</t>
  </si>
  <si>
    <t>( كيلوولت آمپر)</t>
  </si>
  <si>
    <t>(كيلومتر)</t>
  </si>
  <si>
    <t>محل تامين منابع مالی : 1= خودياری ، 2= وزارت نيرو ،3=مناطق محروم ، 4=منابع استانی  ، 5=طرح رهبری، 6= داخلی،7= بندد تبصره6قانون بودجه(عوارض برق)، 8= ساير</t>
  </si>
  <si>
    <t>مجری پروژه  برق رسانی به روستاها: 1= شرکت توزيع نيروی برق، 2= پيمانکار ، 3= ساير</t>
  </si>
  <si>
    <t>آمار روستاهای برق دار شده شركت توزيع نيروي برق تبریزدرسال1399</t>
  </si>
  <si>
    <t xml:space="preserve"> شرکت توزيع نیروی برق تبریز</t>
  </si>
  <si>
    <t>تعداد کنتورهاي چند زمانه نصب شده در شرکت توزيع برق تبریز تاپايان سال 1399</t>
  </si>
  <si>
    <t>آمار پرداخت های غيرحضوري قبوض برق در سال 1399</t>
  </si>
  <si>
    <t>آمار تغييرات  كاركنان شركت توزيع برق تبریز به تفکيک بخش مشاغل در سال1399</t>
  </si>
  <si>
    <t xml:space="preserve"> چاه هاي کشاورزي موجود و برقدار شده  شركت توزيع نيروي برق تبریز تا پايان سال 1399</t>
  </si>
  <si>
    <t>*مصرف انرژي  (كيلووات ساعت) درسال1399</t>
  </si>
  <si>
    <t>آمارموجودي  تعدادترانسفورماتورهاي توزيع به تفکيک  ولتاژاوليه در شركت توزيع برق تبریز تاپايان سال1399</t>
  </si>
  <si>
    <t>آمارموجودي طول خطوط هوايي فشار متوسط به تفکيک سطح مقطع يا نوع هادي شرکت توزیع برق تبریزتاپايان سال1399</t>
  </si>
  <si>
    <t>مصرف انرژي برق درسال1399 براي كل چاههاي برقدار</t>
  </si>
  <si>
    <t>میزان فروش انرژی برق به تفکيک تعرفه و قدرت  در سال1399 (هزار کیلووات ساعت)</t>
  </si>
  <si>
    <t>تعرفه</t>
  </si>
  <si>
    <t>تولید (صنعت و معدن)</t>
  </si>
  <si>
    <t>تولید</t>
  </si>
  <si>
    <t>سایر</t>
  </si>
  <si>
    <t>جمع کل :</t>
  </si>
  <si>
    <t>0001</t>
  </si>
  <si>
    <t>025</t>
  </si>
  <si>
    <t>99 مصرف مشترکين برق شرکت توزيع نيروي برق تبریز درسال</t>
  </si>
  <si>
    <t>99 مصرف مشترکين برق شرکت توزيع نيروي برق تبریز در سال</t>
  </si>
  <si>
    <t>99/04/31      ساعت 21</t>
  </si>
  <si>
    <t>99/05</t>
  </si>
  <si>
    <t xml:space="preserve">آمار تعداد كاركنان شركت توزيع نیروی برق تبریز تا پايان سال 1399 </t>
  </si>
  <si>
    <t>1399/11/21</t>
  </si>
  <si>
    <t>کوشن میرزا رحیم</t>
  </si>
  <si>
    <t>باویل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</si>
</sst>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_-* #,##0.00_-;_-* #,##0.00\-;_-* &quot;-&quot;??_-;_-@_-"/>
  </numFmts>
  <fonts count="62" x14ac:knownFonts="1">
    <font>
      <sz val="11"/>
      <color theme="1"/>
      <name val="Calibri"/>
      <family val="2"/>
      <charset val="178"/>
      <scheme val="minor"/>
    </font>
    <font>
      <sz val="11"/>
      <color theme="1"/>
      <name val="Calibri"/>
      <family val="2"/>
      <scheme val="minor"/>
    </font>
    <font>
      <sz val="10"/>
      <name val="Arial"/>
      <family val="2"/>
    </font>
    <font>
      <sz val="10"/>
      <name val="Arial"/>
      <family val="2"/>
    </font>
    <font>
      <sz val="10"/>
      <name val="Arial"/>
      <family val="2"/>
    </font>
    <font>
      <b/>
      <sz val="12"/>
      <name val="B Nazanin"/>
      <charset val="178"/>
    </font>
    <font>
      <b/>
      <sz val="11"/>
      <name val="B Nazanin"/>
      <charset val="178"/>
    </font>
    <font>
      <u/>
      <sz val="10"/>
      <color indexed="12"/>
      <name val="Arial"/>
      <family val="2"/>
    </font>
    <font>
      <b/>
      <u/>
      <sz val="10"/>
      <color indexed="12"/>
      <name val="B Nazanin"/>
      <charset val="178"/>
    </font>
    <font>
      <sz val="11"/>
      <color indexed="8"/>
      <name val="Calibri"/>
      <family val="2"/>
    </font>
    <font>
      <b/>
      <sz val="9"/>
      <name val="B Nazanin"/>
      <charset val="178"/>
    </font>
    <font>
      <sz val="10"/>
      <name val="B Nazanin"/>
      <charset val="178"/>
    </font>
    <font>
      <sz val="11"/>
      <name val="B Nazanin"/>
      <charset val="178"/>
    </font>
    <font>
      <b/>
      <sz val="20"/>
      <name val="B Nazanin"/>
      <charset val="178"/>
    </font>
    <font>
      <b/>
      <sz val="14"/>
      <name val="B Nazanin"/>
      <charset val="178"/>
    </font>
    <font>
      <sz val="8"/>
      <name val="B Nazanin"/>
      <charset val="178"/>
    </font>
    <font>
      <b/>
      <sz val="10"/>
      <name val="B Nazanin"/>
      <charset val="178"/>
    </font>
    <font>
      <sz val="12"/>
      <name val="B Nazanin"/>
      <charset val="178"/>
    </font>
    <font>
      <b/>
      <sz val="15"/>
      <name val="B Nazanin"/>
      <charset val="178"/>
    </font>
    <font>
      <sz val="15"/>
      <name val="B Nazanin"/>
      <charset val="178"/>
    </font>
    <font>
      <b/>
      <sz val="14"/>
      <color theme="1"/>
      <name val="B Nazanin"/>
      <charset val="178"/>
    </font>
    <font>
      <sz val="16"/>
      <name val="B Nazanin"/>
      <charset val="178"/>
    </font>
    <font>
      <b/>
      <sz val="15"/>
      <color theme="1"/>
      <name val="B Nazanin"/>
      <charset val="178"/>
    </font>
    <font>
      <sz val="18"/>
      <name val="B Nazanin"/>
      <charset val="178"/>
    </font>
    <font>
      <b/>
      <i/>
      <u/>
      <sz val="12"/>
      <color indexed="10"/>
      <name val="B Nazanin"/>
      <charset val="178"/>
    </font>
    <font>
      <b/>
      <sz val="16"/>
      <name val="B Nazanin"/>
      <charset val="178"/>
    </font>
    <font>
      <b/>
      <vertAlign val="superscript"/>
      <sz val="11"/>
      <name val="B Nazanin"/>
      <charset val="178"/>
    </font>
    <font>
      <b/>
      <sz val="8"/>
      <name val="B Nazanin"/>
      <charset val="178"/>
    </font>
    <font>
      <sz val="11"/>
      <color indexed="8"/>
      <name val="B Nazanin"/>
      <charset val="178"/>
    </font>
    <font>
      <sz val="9"/>
      <name val="B Nazanin"/>
      <charset val="178"/>
    </font>
    <font>
      <b/>
      <i/>
      <u/>
      <sz val="12"/>
      <name val="B Nazanin"/>
      <charset val="178"/>
    </font>
    <font>
      <vertAlign val="superscript"/>
      <sz val="10"/>
      <name val="B Nazanin"/>
      <charset val="178"/>
    </font>
    <font>
      <b/>
      <sz val="14"/>
      <color indexed="10"/>
      <name val="B Nazanin"/>
      <charset val="178"/>
    </font>
    <font>
      <b/>
      <i/>
      <u/>
      <sz val="14"/>
      <color indexed="10"/>
      <name val="B Nazanin"/>
      <charset val="178"/>
    </font>
    <font>
      <b/>
      <u/>
      <sz val="12"/>
      <color indexed="10"/>
      <name val="B Nazanin"/>
      <charset val="178"/>
    </font>
    <font>
      <b/>
      <i/>
      <u/>
      <sz val="11"/>
      <name val="B Nazanin"/>
      <charset val="178"/>
    </font>
    <font>
      <b/>
      <vertAlign val="superscript"/>
      <sz val="12"/>
      <name val="B Nazanin"/>
      <charset val="178"/>
    </font>
    <font>
      <b/>
      <sz val="16"/>
      <color rgb="FFFF0000"/>
      <name val="B Nazanin"/>
      <charset val="178"/>
    </font>
    <font>
      <vertAlign val="subscript"/>
      <sz val="18"/>
      <name val="B Nazanin"/>
      <charset val="178"/>
    </font>
    <font>
      <sz val="14"/>
      <name val="B Nazanin"/>
      <charset val="178"/>
    </font>
    <font>
      <b/>
      <i/>
      <sz val="10"/>
      <name val="B Nazanin"/>
      <charset val="178"/>
    </font>
    <font>
      <i/>
      <sz val="10"/>
      <name val="B Nazanin"/>
      <charset val="178"/>
    </font>
    <font>
      <sz val="12"/>
      <color theme="1"/>
      <name val="2  Koodak"/>
      <family val="2"/>
      <charset val="178"/>
    </font>
    <font>
      <sz val="12"/>
      <color theme="1"/>
      <name val="B Nazanin"/>
      <charset val="178"/>
    </font>
    <font>
      <sz val="14"/>
      <color theme="1"/>
      <name val="B Nazanin"/>
      <charset val="178"/>
    </font>
    <font>
      <sz val="16"/>
      <color theme="1"/>
      <name val="B Nazanin"/>
      <charset val="178"/>
    </font>
    <font>
      <b/>
      <sz val="12"/>
      <color theme="1"/>
      <name val="B Nazanin"/>
      <charset val="178"/>
    </font>
    <font>
      <sz val="11"/>
      <color theme="1"/>
      <name val="Calibri"/>
      <family val="2"/>
      <charset val="178"/>
      <scheme val="minor"/>
    </font>
    <font>
      <sz val="10"/>
      <name val="Arial"/>
      <family val="2"/>
    </font>
    <font>
      <sz val="15"/>
      <color theme="1"/>
      <name val="B Nazanin"/>
      <charset val="178"/>
    </font>
    <font>
      <b/>
      <i/>
      <u/>
      <sz val="10"/>
      <name val="B Nazanin"/>
      <charset val="178"/>
    </font>
    <font>
      <sz val="10"/>
      <name val="Arial"/>
      <family val="2"/>
    </font>
    <font>
      <b/>
      <vertAlign val="subscript"/>
      <sz val="14"/>
      <name val="Badr"/>
      <charset val="178"/>
    </font>
    <font>
      <b/>
      <sz val="12"/>
      <name val="Calibri"/>
      <family val="2"/>
    </font>
    <font>
      <b/>
      <sz val="12"/>
      <name val="Badr"/>
      <charset val="178"/>
    </font>
    <font>
      <b/>
      <sz val="11"/>
      <name val="Yagut"/>
      <charset val="178"/>
    </font>
    <font>
      <b/>
      <sz val="10"/>
      <name val="Yagut"/>
      <charset val="178"/>
    </font>
    <font>
      <b/>
      <sz val="8"/>
      <name val="Yagut"/>
      <charset val="178"/>
    </font>
    <font>
      <sz val="10"/>
      <name val="Yagut"/>
      <charset val="178"/>
    </font>
    <font>
      <sz val="10"/>
      <color indexed="8"/>
      <name val="B Nazanin"/>
      <charset val="178"/>
    </font>
    <font>
      <sz val="10"/>
      <color indexed="8"/>
      <name val="Arial"/>
      <family val="2"/>
    </font>
    <font>
      <b/>
      <sz val="11"/>
      <color indexed="8"/>
      <name val="B Nazanin"/>
      <charset val="178"/>
    </font>
  </fonts>
  <fills count="10">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22"/>
      </patternFill>
    </fill>
    <fill>
      <patternFill patternType="solid">
        <fgColor indexed="42"/>
        <bgColor indexed="64"/>
      </patternFill>
    </fill>
    <fill>
      <patternFill patternType="solid">
        <fgColor theme="3" tint="0.79998168889431442"/>
        <bgColor indexed="64"/>
      </patternFill>
    </fill>
  </fills>
  <borders count="17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right/>
      <top style="double">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thick">
        <color indexed="64"/>
      </bottom>
      <diagonal/>
    </border>
    <border>
      <left style="medium">
        <color indexed="64"/>
      </left>
      <right/>
      <top/>
      <bottom/>
      <diagonal/>
    </border>
    <border>
      <left style="medium">
        <color indexed="64"/>
      </left>
      <right style="thin">
        <color indexed="64"/>
      </right>
      <top style="thick">
        <color indexed="64"/>
      </top>
      <bottom/>
      <diagonal/>
    </border>
    <border>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6">
    <xf numFmtId="0" fontId="0" fillId="0" borderId="0"/>
    <xf numFmtId="0" fontId="2" fillId="0" borderId="0"/>
    <xf numFmtId="0" fontId="3" fillId="0" borderId="0"/>
    <xf numFmtId="0" fontId="4" fillId="0" borderId="0"/>
    <xf numFmtId="0" fontId="7" fillId="0" borderId="0" applyNumberFormat="0" applyFill="0" applyBorder="0" applyAlignment="0" applyProtection="0">
      <alignment vertical="top"/>
      <protection locked="0"/>
    </xf>
    <xf numFmtId="0" fontId="9" fillId="0" borderId="0"/>
    <xf numFmtId="0" fontId="2" fillId="0" borderId="0"/>
    <xf numFmtId="0" fontId="42" fillId="0" borderId="0"/>
    <xf numFmtId="0" fontId="48" fillId="0" borderId="0"/>
    <xf numFmtId="0" fontId="47" fillId="0" borderId="0"/>
    <xf numFmtId="0" fontId="47" fillId="0" borderId="0"/>
    <xf numFmtId="0" fontId="47" fillId="0" borderId="0"/>
    <xf numFmtId="0" fontId="1" fillId="0" borderId="0"/>
    <xf numFmtId="0" fontId="51" fillId="0" borderId="0"/>
    <xf numFmtId="166" fontId="2" fillId="0" borderId="0" applyFont="0" applyFill="0" applyBorder="0" applyAlignment="0" applyProtection="0"/>
    <xf numFmtId="0" fontId="60" fillId="0" borderId="0">
      <alignment vertical="top"/>
    </xf>
  </cellStyleXfs>
  <cellXfs count="806">
    <xf numFmtId="0" fontId="0" fillId="0" borderId="0" xfId="0"/>
    <xf numFmtId="0" fontId="6" fillId="0" borderId="55" xfId="4" applyFont="1" applyBorder="1" applyAlignment="1" applyProtection="1">
      <alignment horizontal="right" vertical="center" wrapText="1"/>
    </xf>
    <xf numFmtId="0" fontId="8" fillId="0" borderId="59" xfId="4" applyFont="1" applyBorder="1" applyAlignment="1" applyProtection="1">
      <alignment horizontal="left" vertical="center" wrapText="1"/>
    </xf>
    <xf numFmtId="0" fontId="8" fillId="0" borderId="65" xfId="4" applyFont="1" applyBorder="1" applyAlignment="1" applyProtection="1">
      <alignment horizontal="left" vertical="center" wrapText="1"/>
    </xf>
    <xf numFmtId="0" fontId="11" fillId="0" borderId="0" xfId="1" applyFont="1"/>
    <xf numFmtId="0" fontId="11" fillId="0" borderId="0" xfId="1" applyFont="1" applyAlignment="1">
      <alignment vertical="center"/>
    </xf>
    <xf numFmtId="1" fontId="11" fillId="0" borderId="0" xfId="1" applyNumberFormat="1" applyFont="1" applyAlignment="1">
      <alignment vertical="center" readingOrder="2"/>
    </xf>
    <xf numFmtId="1" fontId="11" fillId="0" borderId="0" xfId="1" applyNumberFormat="1" applyFont="1" applyAlignment="1">
      <alignment horizontal="right" vertical="center" wrapText="1" readingOrder="2"/>
    </xf>
    <xf numFmtId="0" fontId="11" fillId="0" borderId="0" xfId="1" applyFont="1" applyAlignment="1">
      <alignment vertical="center" readingOrder="2"/>
    </xf>
    <xf numFmtId="0" fontId="11" fillId="0" borderId="0" xfId="1" applyFont="1" applyAlignment="1">
      <alignment horizontal="right" vertical="center" wrapText="1" readingOrder="2"/>
    </xf>
    <xf numFmtId="0" fontId="6" fillId="5" borderId="78" xfId="1" applyFont="1" applyFill="1" applyBorder="1" applyAlignment="1">
      <alignment horizontal="center" vertical="center" readingOrder="2"/>
    </xf>
    <xf numFmtId="0" fontId="6" fillId="5" borderId="77" xfId="1" applyFont="1" applyFill="1" applyBorder="1" applyAlignment="1">
      <alignment horizontal="center" vertical="center" readingOrder="2"/>
    </xf>
    <xf numFmtId="0" fontId="6" fillId="5" borderId="76" xfId="1" applyFont="1" applyFill="1" applyBorder="1" applyAlignment="1">
      <alignment horizontal="center" vertical="center" readingOrder="2"/>
    </xf>
    <xf numFmtId="0" fontId="6" fillId="5" borderId="75" xfId="1" applyFont="1" applyFill="1" applyBorder="1" applyAlignment="1">
      <alignment horizontal="center" vertical="center" readingOrder="2"/>
    </xf>
    <xf numFmtId="1" fontId="6" fillId="5" borderId="78" xfId="1" applyNumberFormat="1" applyFont="1" applyFill="1" applyBorder="1" applyAlignment="1">
      <alignment horizontal="center" vertical="center" readingOrder="2"/>
    </xf>
    <xf numFmtId="1" fontId="6" fillId="5" borderId="77" xfId="1" applyNumberFormat="1" applyFont="1" applyFill="1" applyBorder="1" applyAlignment="1">
      <alignment horizontal="center" vertical="center" readingOrder="2"/>
    </xf>
    <xf numFmtId="1" fontId="6" fillId="5" borderId="76" xfId="1" applyNumberFormat="1" applyFont="1" applyFill="1" applyBorder="1" applyAlignment="1">
      <alignment horizontal="center" vertical="center" readingOrder="2"/>
    </xf>
    <xf numFmtId="1" fontId="6" fillId="5" borderId="75" xfId="1" applyNumberFormat="1" applyFont="1" applyFill="1" applyBorder="1" applyAlignment="1">
      <alignment horizontal="center" vertical="center" readingOrder="2"/>
    </xf>
    <xf numFmtId="0" fontId="14" fillId="0" borderId="33" xfId="1" applyFont="1" applyBorder="1" applyAlignment="1">
      <alignment horizontal="center" vertical="center" wrapText="1"/>
    </xf>
    <xf numFmtId="0" fontId="14" fillId="0" borderId="33" xfId="1" applyFont="1" applyBorder="1" applyAlignment="1">
      <alignment horizontal="left" vertical="center" wrapText="1"/>
    </xf>
    <xf numFmtId="0" fontId="15" fillId="0" borderId="0" xfId="1" applyFont="1" applyBorder="1" applyAlignment="1">
      <alignment horizontal="center" vertical="center" wrapText="1"/>
    </xf>
    <xf numFmtId="0" fontId="17" fillId="0" borderId="0" xfId="1" applyFont="1" applyBorder="1" applyAlignment="1">
      <alignment horizontal="center" vertical="center" wrapText="1"/>
    </xf>
    <xf numFmtId="0" fontId="6" fillId="0" borderId="0" xfId="1" applyFont="1" applyBorder="1" applyAlignment="1">
      <alignment horizontal="center" vertical="center" wrapText="1"/>
    </xf>
    <xf numFmtId="0" fontId="15" fillId="0" borderId="0" xfId="1" applyFont="1" applyBorder="1" applyAlignment="1">
      <alignment horizontal="right" vertical="center" wrapText="1"/>
    </xf>
    <xf numFmtId="0" fontId="14" fillId="0" borderId="0" xfId="1" applyFont="1" applyBorder="1" applyAlignment="1">
      <alignment horizontal="right" vertical="center" wrapText="1"/>
    </xf>
    <xf numFmtId="0" fontId="6" fillId="0" borderId="0" xfId="1" applyFont="1" applyBorder="1" applyAlignment="1">
      <alignment horizontal="right" vertical="center" wrapText="1"/>
    </xf>
    <xf numFmtId="0" fontId="14" fillId="0" borderId="0" xfId="1" applyFont="1" applyBorder="1" applyAlignment="1">
      <alignment horizontal="center" vertical="center" wrapText="1"/>
    </xf>
    <xf numFmtId="0" fontId="15" fillId="0" borderId="0" xfId="1" applyFont="1" applyBorder="1" applyAlignment="1">
      <alignment vertical="center" wrapText="1"/>
    </xf>
    <xf numFmtId="0" fontId="12" fillId="0" borderId="0" xfId="1" applyFont="1" applyBorder="1" applyAlignment="1">
      <alignment vertical="center" wrapText="1"/>
    </xf>
    <xf numFmtId="0" fontId="16" fillId="0" borderId="0" xfId="3" applyFont="1" applyAlignment="1">
      <alignment vertical="center"/>
    </xf>
    <xf numFmtId="0" fontId="11" fillId="0" borderId="0" xfId="3" applyFont="1" applyAlignment="1">
      <alignment vertical="center"/>
    </xf>
    <xf numFmtId="0" fontId="19" fillId="0" borderId="0" xfId="3" applyFont="1" applyAlignment="1">
      <alignment vertical="center"/>
    </xf>
    <xf numFmtId="0" fontId="18" fillId="0" borderId="109" xfId="3" applyFont="1" applyBorder="1" applyAlignment="1">
      <alignment horizontal="center" vertical="center" wrapText="1" readingOrder="2"/>
    </xf>
    <xf numFmtId="0" fontId="18" fillId="0" borderId="108" xfId="3" applyFont="1" applyBorder="1" applyAlignment="1">
      <alignment horizontal="center" vertical="center" wrapText="1" readingOrder="2"/>
    </xf>
    <xf numFmtId="0" fontId="14" fillId="3" borderId="111" xfId="3" applyFont="1" applyFill="1" applyBorder="1" applyAlignment="1">
      <alignment horizontal="center" vertical="center" wrapText="1" readingOrder="2"/>
    </xf>
    <xf numFmtId="0" fontId="14" fillId="3" borderId="112" xfId="3" applyFont="1" applyFill="1" applyBorder="1" applyAlignment="1">
      <alignment horizontal="center" vertical="center" wrapText="1" readingOrder="2"/>
    </xf>
    <xf numFmtId="0" fontId="19" fillId="3" borderId="112" xfId="3" applyFont="1" applyFill="1" applyBorder="1" applyAlignment="1">
      <alignment horizontal="right" vertical="center" wrapText="1" readingOrder="2"/>
    </xf>
    <xf numFmtId="0" fontId="18" fillId="0" borderId="113" xfId="3" applyFont="1" applyBorder="1" applyAlignment="1">
      <alignment horizontal="right" vertical="center" wrapText="1" readingOrder="2"/>
    </xf>
    <xf numFmtId="0" fontId="20" fillId="3" borderId="112" xfId="3" applyFont="1" applyFill="1" applyBorder="1" applyAlignment="1">
      <alignment horizontal="center" vertical="center" wrapText="1" readingOrder="2"/>
    </xf>
    <xf numFmtId="0" fontId="21" fillId="3" borderId="112" xfId="3" applyFont="1" applyFill="1" applyBorder="1" applyAlignment="1">
      <alignment horizontal="right" vertical="center" wrapText="1" readingOrder="2"/>
    </xf>
    <xf numFmtId="0" fontId="18" fillId="0" borderId="113" xfId="3" applyFont="1" applyBorder="1" applyAlignment="1">
      <alignment horizontal="center" vertical="center" wrapText="1" readingOrder="2"/>
    </xf>
    <xf numFmtId="0" fontId="14" fillId="3" borderId="114" xfId="3" applyFont="1" applyFill="1" applyBorder="1" applyAlignment="1">
      <alignment horizontal="center" vertical="center" wrapText="1" readingOrder="2"/>
    </xf>
    <xf numFmtId="0" fontId="14" fillId="3" borderId="115" xfId="3" applyFont="1" applyFill="1" applyBorder="1" applyAlignment="1">
      <alignment horizontal="center" vertical="center" wrapText="1" readingOrder="2"/>
    </xf>
    <xf numFmtId="0" fontId="14" fillId="3" borderId="116" xfId="3" applyFont="1" applyFill="1" applyBorder="1" applyAlignment="1">
      <alignment horizontal="center" vertical="center" wrapText="1" readingOrder="2"/>
    </xf>
    <xf numFmtId="0" fontId="19" fillId="3" borderId="116" xfId="3" applyFont="1" applyFill="1" applyBorder="1" applyAlignment="1">
      <alignment horizontal="right" vertical="center" wrapText="1" readingOrder="2"/>
    </xf>
    <xf numFmtId="0" fontId="18" fillId="0" borderId="117" xfId="3" applyFont="1" applyBorder="1" applyAlignment="1">
      <alignment horizontal="right" vertical="center" wrapText="1" readingOrder="2"/>
    </xf>
    <xf numFmtId="0" fontId="21" fillId="3" borderId="116" xfId="3" applyFont="1" applyFill="1" applyBorder="1" applyAlignment="1">
      <alignment horizontal="right" vertical="center" wrapText="1" readingOrder="2"/>
    </xf>
    <xf numFmtId="0" fontId="18" fillId="0" borderId="117" xfId="3" applyFont="1" applyBorder="1" applyAlignment="1">
      <alignment horizontal="center" vertical="center" wrapText="1" readingOrder="2"/>
    </xf>
    <xf numFmtId="0" fontId="18" fillId="3" borderId="115" xfId="3" applyFont="1" applyFill="1" applyBorder="1" applyAlignment="1">
      <alignment horizontal="center" vertical="center" wrapText="1" readingOrder="2"/>
    </xf>
    <xf numFmtId="0" fontId="19" fillId="3" borderId="115" xfId="3" applyFont="1" applyFill="1" applyBorder="1" applyAlignment="1">
      <alignment horizontal="right" vertical="center" wrapText="1" readingOrder="2"/>
    </xf>
    <xf numFmtId="0" fontId="18" fillId="0" borderId="118" xfId="3" applyFont="1" applyBorder="1" applyAlignment="1">
      <alignment horizontal="right" vertical="center" wrapText="1" readingOrder="2"/>
    </xf>
    <xf numFmtId="0" fontId="22" fillId="3" borderId="115" xfId="3" applyFont="1" applyFill="1" applyBorder="1" applyAlignment="1">
      <alignment horizontal="center" vertical="center" wrapText="1" readingOrder="2"/>
    </xf>
    <xf numFmtId="0" fontId="21" fillId="3" borderId="115" xfId="3" applyFont="1" applyFill="1" applyBorder="1" applyAlignment="1">
      <alignment horizontal="right" vertical="center" wrapText="1" readingOrder="2"/>
    </xf>
    <xf numFmtId="0" fontId="18" fillId="0" borderId="118" xfId="3" applyFont="1" applyBorder="1" applyAlignment="1">
      <alignment horizontal="center" vertical="center" wrapText="1" readingOrder="2"/>
    </xf>
    <xf numFmtId="0" fontId="18" fillId="0" borderId="114" xfId="3" applyFont="1" applyBorder="1" applyAlignment="1">
      <alignment horizontal="center" vertical="center" wrapText="1" readingOrder="2"/>
    </xf>
    <xf numFmtId="0" fontId="18" fillId="0" borderId="115" xfId="3" applyFont="1" applyBorder="1" applyAlignment="1">
      <alignment horizontal="center" vertical="center" wrapText="1" readingOrder="2"/>
    </xf>
    <xf numFmtId="0" fontId="14" fillId="2" borderId="115" xfId="3" applyFont="1" applyFill="1" applyBorder="1" applyAlignment="1">
      <alignment horizontal="center" vertical="center" wrapText="1" readingOrder="2"/>
    </xf>
    <xf numFmtId="0" fontId="19" fillId="0" borderId="115" xfId="3" applyFont="1" applyBorder="1" applyAlignment="1">
      <alignment horizontal="center" vertical="center" wrapText="1" readingOrder="2"/>
    </xf>
    <xf numFmtId="0" fontId="18" fillId="0" borderId="115" xfId="3" applyFont="1" applyBorder="1" applyAlignment="1">
      <alignment horizontal="right" vertical="center" wrapText="1" readingOrder="2"/>
    </xf>
    <xf numFmtId="0" fontId="21" fillId="0" borderId="115" xfId="3" applyFont="1" applyBorder="1" applyAlignment="1">
      <alignment horizontal="center" vertical="center" wrapText="1" readingOrder="2"/>
    </xf>
    <xf numFmtId="0" fontId="18" fillId="5" borderId="114" xfId="3" applyFont="1" applyFill="1" applyBorder="1" applyAlignment="1">
      <alignment horizontal="center" vertical="center" wrapText="1" readingOrder="2"/>
    </xf>
    <xf numFmtId="0" fontId="18" fillId="5" borderId="115" xfId="3" applyFont="1" applyFill="1" applyBorder="1" applyAlignment="1">
      <alignment horizontal="center" vertical="center" wrapText="1" readingOrder="2"/>
    </xf>
    <xf numFmtId="0" fontId="18" fillId="0" borderId="115" xfId="3" applyFont="1" applyFill="1" applyBorder="1" applyAlignment="1">
      <alignment horizontal="center" vertical="center" wrapText="1" readingOrder="2"/>
    </xf>
    <xf numFmtId="0" fontId="18" fillId="3" borderId="121" xfId="3" applyFont="1" applyFill="1" applyBorder="1" applyAlignment="1">
      <alignment horizontal="center" vertical="center" wrapText="1" readingOrder="2"/>
    </xf>
    <xf numFmtId="0" fontId="17" fillId="4" borderId="0" xfId="1" applyNumberFormat="1" applyFont="1" applyFill="1" applyAlignment="1">
      <alignment horizontal="center" vertical="center" wrapText="1" readingOrder="2"/>
    </xf>
    <xf numFmtId="1" fontId="17" fillId="0" borderId="44" xfId="1" applyNumberFormat="1" applyFont="1" applyFill="1" applyBorder="1" applyAlignment="1">
      <alignment horizontal="center" vertical="center" wrapText="1" readingOrder="2"/>
    </xf>
    <xf numFmtId="0" fontId="5" fillId="0" borderId="72" xfId="1" applyNumberFormat="1" applyFont="1" applyFill="1" applyBorder="1" applyAlignment="1">
      <alignment vertical="center" wrapText="1" readingOrder="2"/>
    </xf>
    <xf numFmtId="164" fontId="17" fillId="4" borderId="0" xfId="1" applyNumberFormat="1" applyFont="1" applyFill="1" applyBorder="1" applyAlignment="1">
      <alignment horizontal="center" vertical="center" wrapText="1" readingOrder="2"/>
    </xf>
    <xf numFmtId="1" fontId="17" fillId="4" borderId="0" xfId="1" applyNumberFormat="1" applyFont="1" applyFill="1" applyBorder="1" applyAlignment="1">
      <alignment horizontal="center" vertical="center" wrapText="1" readingOrder="2"/>
    </xf>
    <xf numFmtId="1" fontId="17" fillId="4" borderId="0" xfId="1" applyNumberFormat="1" applyFont="1" applyFill="1" applyAlignment="1">
      <alignment horizontal="center" vertical="center" wrapText="1" readingOrder="2"/>
    </xf>
    <xf numFmtId="0" fontId="17" fillId="4" borderId="0" xfId="1" applyNumberFormat="1" applyFont="1" applyFill="1" applyAlignment="1">
      <alignment vertical="center" wrapText="1" readingOrder="2"/>
    </xf>
    <xf numFmtId="1" fontId="5" fillId="0" borderId="44" xfId="1" applyNumberFormat="1" applyFont="1" applyBorder="1" applyAlignment="1">
      <alignment horizontal="center" vertical="center" readingOrder="2"/>
    </xf>
    <xf numFmtId="1" fontId="5" fillId="0" borderId="72" xfId="1" applyNumberFormat="1" applyFont="1" applyBorder="1" applyAlignment="1">
      <alignment horizontal="center" vertical="center" readingOrder="2"/>
    </xf>
    <xf numFmtId="1" fontId="5" fillId="0" borderId="43" xfId="1" applyNumberFormat="1" applyFont="1" applyBorder="1" applyAlignment="1">
      <alignment horizontal="center" vertical="center" readingOrder="2"/>
    </xf>
    <xf numFmtId="1" fontId="5" fillId="0" borderId="0" xfId="1" applyNumberFormat="1" applyFont="1" applyAlignment="1">
      <alignment horizontal="center" vertical="center"/>
    </xf>
    <xf numFmtId="1" fontId="5" fillId="0" borderId="44" xfId="1" applyNumberFormat="1" applyFont="1" applyBorder="1" applyAlignment="1">
      <alignment horizontal="center" vertical="center" wrapText="1" readingOrder="2"/>
    </xf>
    <xf numFmtId="1" fontId="5" fillId="0" borderId="45" xfId="1" applyNumberFormat="1" applyFont="1" applyBorder="1" applyAlignment="1">
      <alignment horizontal="center" vertical="center" wrapText="1" readingOrder="2"/>
    </xf>
    <xf numFmtId="1" fontId="5" fillId="0" borderId="125" xfId="1" applyNumberFormat="1" applyFont="1" applyBorder="1" applyAlignment="1">
      <alignment horizontal="center" vertical="center" wrapText="1" readingOrder="2"/>
    </xf>
    <xf numFmtId="1" fontId="5" fillId="0" borderId="0" xfId="1" applyNumberFormat="1" applyFont="1" applyAlignment="1">
      <alignment horizontal="center" vertical="center" readingOrder="2"/>
    </xf>
    <xf numFmtId="1" fontId="5" fillId="0" borderId="0" xfId="1" applyNumberFormat="1" applyFont="1" applyAlignment="1">
      <alignment horizontal="center" vertical="center" wrapText="1" readingOrder="2"/>
    </xf>
    <xf numFmtId="1" fontId="5" fillId="5" borderId="77" xfId="1" applyNumberFormat="1" applyFont="1" applyFill="1" applyBorder="1" applyAlignment="1">
      <alignment horizontal="center" vertical="center" readingOrder="2"/>
    </xf>
    <xf numFmtId="1" fontId="5" fillId="5" borderId="76" xfId="1" applyNumberFormat="1" applyFont="1" applyFill="1" applyBorder="1" applyAlignment="1">
      <alignment horizontal="center" vertical="center" readingOrder="2"/>
    </xf>
    <xf numFmtId="1" fontId="5" fillId="5" borderId="75" xfId="1" applyNumberFormat="1" applyFont="1" applyFill="1" applyBorder="1" applyAlignment="1">
      <alignment horizontal="center" vertical="center" readingOrder="2"/>
    </xf>
    <xf numFmtId="1" fontId="5" fillId="5" borderId="5" xfId="1" applyNumberFormat="1" applyFont="1" applyFill="1" applyBorder="1" applyAlignment="1">
      <alignment horizontal="center" vertical="center" readingOrder="2"/>
    </xf>
    <xf numFmtId="2" fontId="5" fillId="0" borderId="0" xfId="1" applyNumberFormat="1" applyFont="1" applyAlignment="1">
      <alignment vertical="center"/>
    </xf>
    <xf numFmtId="2" fontId="5" fillId="0" borderId="0" xfId="1" applyNumberFormat="1" applyFont="1" applyAlignment="1">
      <alignment horizontal="right" vertical="center"/>
    </xf>
    <xf numFmtId="2" fontId="17" fillId="0" borderId="0" xfId="1" applyNumberFormat="1" applyFont="1" applyAlignment="1">
      <alignment vertical="center"/>
    </xf>
    <xf numFmtId="2" fontId="5" fillId="0" borderId="1" xfId="1" applyNumberFormat="1" applyFont="1" applyBorder="1" applyAlignment="1">
      <alignment horizontal="left" vertical="center"/>
    </xf>
    <xf numFmtId="2" fontId="17" fillId="0" borderId="0" xfId="1" applyNumberFormat="1" applyFont="1" applyAlignment="1">
      <alignment horizontal="center" vertical="center"/>
    </xf>
    <xf numFmtId="2" fontId="5" fillId="0" borderId="5" xfId="1" applyNumberFormat="1" applyFont="1" applyBorder="1" applyAlignment="1">
      <alignment vertical="center"/>
    </xf>
    <xf numFmtId="2" fontId="17" fillId="0" borderId="0" xfId="1" applyNumberFormat="1" applyFont="1" applyBorder="1" applyAlignment="1">
      <alignment vertical="center"/>
    </xf>
    <xf numFmtId="2" fontId="17" fillId="0" borderId="5" xfId="1" applyNumberFormat="1" applyFont="1" applyBorder="1" applyAlignment="1">
      <alignment vertical="center"/>
    </xf>
    <xf numFmtId="2" fontId="5" fillId="0" borderId="0" xfId="1" applyNumberFormat="1" applyFont="1" applyBorder="1" applyAlignment="1">
      <alignment vertical="center"/>
    </xf>
    <xf numFmtId="2" fontId="5" fillId="0" borderId="0" xfId="1" applyNumberFormat="1" applyFont="1" applyBorder="1" applyAlignment="1">
      <alignment horizontal="right" vertical="center"/>
    </xf>
    <xf numFmtId="0" fontId="5" fillId="0" borderId="0" xfId="1" applyFont="1" applyAlignment="1">
      <alignment horizontal="right" vertical="center"/>
    </xf>
    <xf numFmtId="0" fontId="5" fillId="3" borderId="81" xfId="1" applyFont="1" applyFill="1" applyBorder="1" applyAlignment="1">
      <alignment horizontal="center" vertical="center"/>
    </xf>
    <xf numFmtId="0" fontId="5" fillId="0" borderId="85" xfId="1" applyFont="1" applyBorder="1" applyAlignment="1">
      <alignment horizontal="right" vertical="center"/>
    </xf>
    <xf numFmtId="0" fontId="5" fillId="0" borderId="86" xfId="1" applyFont="1" applyBorder="1" applyAlignment="1">
      <alignment horizontal="center" vertical="center"/>
    </xf>
    <xf numFmtId="0" fontId="5" fillId="0" borderId="5" xfId="1" applyFont="1" applyBorder="1" applyAlignment="1">
      <alignment horizontal="center" vertical="center"/>
    </xf>
    <xf numFmtId="0" fontId="5" fillId="0" borderId="5" xfId="1" applyFont="1" applyBorder="1" applyAlignment="1">
      <alignment horizontal="center" vertical="center" readingOrder="2"/>
    </xf>
    <xf numFmtId="0" fontId="26" fillId="0" borderId="85" xfId="1" applyFont="1" applyBorder="1" applyAlignment="1">
      <alignment horizontal="right" vertical="top"/>
    </xf>
    <xf numFmtId="0" fontId="5" fillId="0" borderId="85" xfId="1" applyFont="1" applyBorder="1" applyAlignment="1">
      <alignment horizontal="right" vertical="center" readingOrder="2"/>
    </xf>
    <xf numFmtId="0" fontId="5" fillId="0" borderId="86" xfId="1" applyFont="1" applyBorder="1" applyAlignment="1">
      <alignment horizontal="center" vertical="center" readingOrder="2"/>
    </xf>
    <xf numFmtId="0" fontId="5" fillId="0" borderId="92" xfId="1" applyFont="1" applyBorder="1" applyAlignment="1">
      <alignment horizontal="right" vertical="center" readingOrder="2"/>
    </xf>
    <xf numFmtId="0" fontId="5" fillId="0" borderId="93" xfId="1" applyFont="1" applyBorder="1" applyAlignment="1">
      <alignment horizontal="center" vertical="center" readingOrder="2"/>
    </xf>
    <xf numFmtId="0" fontId="5" fillId="0" borderId="94" xfId="1" applyFont="1" applyBorder="1" applyAlignment="1">
      <alignment horizontal="center" vertical="center" readingOrder="2"/>
    </xf>
    <xf numFmtId="0" fontId="5" fillId="0" borderId="95" xfId="1" applyFont="1" applyBorder="1" applyAlignment="1">
      <alignment vertical="center" wrapText="1"/>
    </xf>
    <xf numFmtId="0" fontId="5" fillId="0" borderId="93" xfId="1" applyFont="1" applyBorder="1" applyAlignment="1">
      <alignment horizontal="center" vertical="center"/>
    </xf>
    <xf numFmtId="0" fontId="5" fillId="0" borderId="94" xfId="1" applyFont="1" applyBorder="1" applyAlignment="1">
      <alignment horizontal="center" vertical="center"/>
    </xf>
    <xf numFmtId="0" fontId="5" fillId="0" borderId="0" xfId="1" applyFont="1" applyBorder="1" applyAlignment="1">
      <alignment horizontal="center" vertical="center" readingOrder="2"/>
    </xf>
    <xf numFmtId="0" fontId="6" fillId="0" borderId="85" xfId="1" applyFont="1" applyBorder="1" applyAlignment="1">
      <alignment horizontal="right" vertical="center"/>
    </xf>
    <xf numFmtId="0" fontId="5" fillId="0" borderId="92" xfId="1" applyFont="1" applyBorder="1" applyAlignment="1">
      <alignment horizontal="right" vertical="center"/>
    </xf>
    <xf numFmtId="0" fontId="5" fillId="0" borderId="0" xfId="1" applyFont="1" applyAlignment="1">
      <alignment horizontal="right" vertical="center" readingOrder="2"/>
    </xf>
    <xf numFmtId="0" fontId="5" fillId="3" borderId="81" xfId="1" applyFont="1" applyFill="1" applyBorder="1" applyAlignment="1">
      <alignment horizontal="center" vertical="center" readingOrder="2"/>
    </xf>
    <xf numFmtId="0" fontId="5" fillId="0" borderId="100" xfId="1" applyFont="1" applyBorder="1" applyAlignment="1">
      <alignment horizontal="center" vertical="center"/>
    </xf>
    <xf numFmtId="0" fontId="5" fillId="0" borderId="95" xfId="1" applyFont="1" applyBorder="1" applyAlignment="1">
      <alignment horizontal="right" vertical="center"/>
    </xf>
    <xf numFmtId="0" fontId="5" fillId="0" borderId="100" xfId="1" applyFont="1" applyBorder="1" applyAlignment="1">
      <alignment horizontal="right" vertical="center"/>
    </xf>
    <xf numFmtId="0" fontId="5" fillId="0" borderId="101" xfId="1" applyFont="1" applyBorder="1" applyAlignment="1">
      <alignment horizontal="right" vertical="center" readingOrder="2"/>
    </xf>
    <xf numFmtId="49" fontId="27" fillId="0" borderId="0" xfId="1" applyNumberFormat="1" applyFont="1" applyAlignment="1">
      <alignment horizontal="left" vertical="center"/>
    </xf>
    <xf numFmtId="0" fontId="5" fillId="0" borderId="101" xfId="1" applyFont="1" applyBorder="1" applyAlignment="1">
      <alignment horizontal="right" vertical="center"/>
    </xf>
    <xf numFmtId="0" fontId="5" fillId="0" borderId="95" xfId="1" applyFont="1" applyBorder="1" applyAlignment="1">
      <alignment horizontal="right" vertical="center" readingOrder="2"/>
    </xf>
    <xf numFmtId="49" fontId="5" fillId="0" borderId="0" xfId="1" applyNumberFormat="1" applyFont="1" applyAlignment="1">
      <alignment horizontal="right" vertical="center"/>
    </xf>
    <xf numFmtId="0" fontId="11" fillId="0" borderId="0" xfId="1" applyFont="1" applyAlignment="1">
      <alignment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5" fillId="2" borderId="0" xfId="1" applyFont="1" applyFill="1" applyBorder="1" applyAlignment="1">
      <alignment horizontal="right" vertical="center" readingOrder="2"/>
    </xf>
    <xf numFmtId="0" fontId="28" fillId="0" borderId="0" xfId="5" applyFont="1"/>
    <xf numFmtId="0" fontId="5" fillId="5" borderId="5" xfId="1" applyFont="1" applyFill="1" applyBorder="1" applyAlignment="1">
      <alignment horizontal="center" vertical="center"/>
    </xf>
    <xf numFmtId="0" fontId="5" fillId="5" borderId="5" xfId="1" applyFont="1" applyFill="1" applyBorder="1" applyAlignment="1">
      <alignment horizontal="center" vertical="center" readingOrder="2"/>
    </xf>
    <xf numFmtId="0" fontId="5" fillId="5" borderId="80" xfId="1" applyFont="1" applyFill="1" applyBorder="1" applyAlignment="1">
      <alignment horizontal="center" vertical="center" readingOrder="2"/>
    </xf>
    <xf numFmtId="0" fontId="25" fillId="0" borderId="86" xfId="1" applyFont="1" applyBorder="1" applyAlignment="1">
      <alignment horizontal="center" vertical="center" readingOrder="2"/>
    </xf>
    <xf numFmtId="0" fontId="5" fillId="0" borderId="0" xfId="1" applyFont="1" applyAlignment="1">
      <alignment horizontal="center" vertical="center" readingOrder="2"/>
    </xf>
    <xf numFmtId="0" fontId="25" fillId="0" borderId="85" xfId="1" applyFont="1" applyBorder="1" applyAlignment="1">
      <alignment horizontal="center" vertical="center" readingOrder="2"/>
    </xf>
    <xf numFmtId="0" fontId="25" fillId="0" borderId="5" xfId="1" applyFont="1" applyBorder="1" applyAlignment="1">
      <alignment horizontal="center" vertical="center" readingOrder="2"/>
    </xf>
    <xf numFmtId="0" fontId="25" fillId="5" borderId="80" xfId="1" applyFont="1" applyFill="1" applyBorder="1" applyAlignment="1">
      <alignment horizontal="center" vertical="center" readingOrder="2"/>
    </xf>
    <xf numFmtId="0" fontId="25" fillId="5" borderId="82" xfId="1" applyFont="1" applyFill="1" applyBorder="1" applyAlignment="1">
      <alignment horizontal="center" vertical="center" readingOrder="2"/>
    </xf>
    <xf numFmtId="0" fontId="25" fillId="5" borderId="81" xfId="1" applyFont="1" applyFill="1" applyBorder="1" applyAlignment="1">
      <alignment horizontal="center" vertical="center" readingOrder="2"/>
    </xf>
    <xf numFmtId="0" fontId="25" fillId="5" borderId="92" xfId="1" applyFont="1" applyFill="1" applyBorder="1" applyAlignment="1">
      <alignment horizontal="center" vertical="center" readingOrder="2"/>
    </xf>
    <xf numFmtId="0" fontId="25" fillId="5" borderId="93" xfId="1" applyFont="1" applyFill="1" applyBorder="1" applyAlignment="1">
      <alignment horizontal="center" vertical="center" readingOrder="2"/>
    </xf>
    <xf numFmtId="0" fontId="25" fillId="5" borderId="94" xfId="1" applyFont="1" applyFill="1" applyBorder="1" applyAlignment="1">
      <alignment horizontal="center" vertical="center" readingOrder="2"/>
    </xf>
    <xf numFmtId="0" fontId="5" fillId="0" borderId="0" xfId="1" applyFont="1" applyAlignment="1">
      <alignment vertical="center"/>
    </xf>
    <xf numFmtId="0" fontId="16" fillId="0" borderId="0" xfId="1" applyFont="1" applyAlignment="1">
      <alignment vertical="center"/>
    </xf>
    <xf numFmtId="0" fontId="5" fillId="0" borderId="0" xfId="1" applyFont="1"/>
    <xf numFmtId="0" fontId="25" fillId="5" borderId="13" xfId="1" applyFont="1" applyFill="1" applyBorder="1" applyAlignment="1">
      <alignment horizontal="center" vertical="center"/>
    </xf>
    <xf numFmtId="0" fontId="25" fillId="5" borderId="14" xfId="1" applyFont="1" applyFill="1" applyBorder="1" applyAlignment="1">
      <alignment horizontal="center" vertical="center"/>
    </xf>
    <xf numFmtId="0" fontId="25" fillId="5" borderId="15" xfId="1" applyFont="1" applyFill="1" applyBorder="1" applyAlignment="1">
      <alignment horizontal="center" vertical="center"/>
    </xf>
    <xf numFmtId="0" fontId="25" fillId="5" borderId="16" xfId="1" applyFont="1" applyFill="1" applyBorder="1" applyAlignment="1">
      <alignment horizontal="center" vertical="center"/>
    </xf>
    <xf numFmtId="0" fontId="25" fillId="5" borderId="17" xfId="1" applyFont="1" applyFill="1" applyBorder="1" applyAlignment="1">
      <alignment horizontal="center" vertical="center"/>
    </xf>
    <xf numFmtId="0" fontId="21" fillId="5" borderId="17" xfId="1" applyFont="1" applyFill="1" applyBorder="1" applyAlignment="1">
      <alignment horizontal="center" vertical="center"/>
    </xf>
    <xf numFmtId="0" fontId="5" fillId="0" borderId="21" xfId="1" applyFont="1" applyBorder="1" applyAlignment="1">
      <alignment horizontal="center" vertical="center"/>
    </xf>
    <xf numFmtId="0" fontId="5" fillId="0" borderId="128" xfId="1" applyFont="1" applyBorder="1" applyAlignment="1">
      <alignment horizontal="center" vertical="center"/>
    </xf>
    <xf numFmtId="0" fontId="5" fillId="5" borderId="21" xfId="1" applyFont="1" applyFill="1" applyBorder="1" applyAlignment="1">
      <alignment horizontal="center" vertical="center"/>
    </xf>
    <xf numFmtId="0" fontId="10" fillId="4" borderId="5" xfId="6" applyFont="1" applyFill="1" applyBorder="1" applyAlignment="1">
      <alignment horizontal="center" vertical="center"/>
    </xf>
    <xf numFmtId="0" fontId="6" fillId="4" borderId="5" xfId="6" applyFont="1" applyFill="1" applyBorder="1" applyAlignment="1">
      <alignment horizontal="center" vertical="center"/>
    </xf>
    <xf numFmtId="0" fontId="11" fillId="0" borderId="0" xfId="6" applyFont="1"/>
    <xf numFmtId="0" fontId="16" fillId="0" borderId="0" xfId="6" applyFont="1"/>
    <xf numFmtId="0" fontId="5" fillId="0" borderId="0" xfId="6" applyFont="1" applyBorder="1" applyAlignment="1"/>
    <xf numFmtId="0" fontId="6" fillId="4" borderId="0" xfId="6" applyFont="1" applyFill="1" applyBorder="1" applyAlignment="1">
      <alignment vertical="center"/>
    </xf>
    <xf numFmtId="0" fontId="27" fillId="4" borderId="5" xfId="6" applyFont="1" applyFill="1" applyBorder="1" applyAlignment="1">
      <alignment horizontal="right" vertical="center"/>
    </xf>
    <xf numFmtId="0" fontId="27" fillId="0" borderId="5" xfId="6" applyFont="1" applyBorder="1" applyAlignment="1">
      <alignment vertical="center" wrapText="1"/>
    </xf>
    <xf numFmtId="0" fontId="10" fillId="0" borderId="5" xfId="6" applyFont="1" applyBorder="1" applyAlignment="1">
      <alignment horizontal="center" vertical="center" wrapText="1"/>
    </xf>
    <xf numFmtId="0" fontId="29" fillId="0" borderId="5" xfId="6" applyFont="1" applyBorder="1" applyAlignment="1">
      <alignment horizontal="center"/>
    </xf>
    <xf numFmtId="0" fontId="29" fillId="0" borderId="5" xfId="6" applyFont="1" applyBorder="1" applyAlignment="1">
      <alignment horizontal="center" vertical="center"/>
    </xf>
    <xf numFmtId="0" fontId="11" fillId="0" borderId="0" xfId="6" applyFont="1" applyBorder="1" applyAlignment="1"/>
    <xf numFmtId="0" fontId="16" fillId="5" borderId="5" xfId="6" applyFont="1" applyFill="1" applyBorder="1" applyAlignment="1">
      <alignment horizontal="center" vertical="center"/>
    </xf>
    <xf numFmtId="0" fontId="10" fillId="5" borderId="5" xfId="6" applyFont="1" applyFill="1" applyBorder="1" applyAlignment="1">
      <alignment horizontal="center" vertical="center"/>
    </xf>
    <xf numFmtId="0" fontId="16" fillId="0" borderId="0" xfId="1" applyFont="1"/>
    <xf numFmtId="0" fontId="5" fillId="0" borderId="0" xfId="1" applyFont="1" applyBorder="1" applyAlignment="1"/>
    <xf numFmtId="0" fontId="6" fillId="4" borderId="0" xfId="1" applyFont="1" applyFill="1" applyBorder="1" applyAlignment="1">
      <alignment vertical="center"/>
    </xf>
    <xf numFmtId="0" fontId="16" fillId="0" borderId="5" xfId="1" applyFont="1" applyBorder="1" applyAlignment="1">
      <alignment horizontal="center" vertical="center"/>
    </xf>
    <xf numFmtId="0" fontId="27" fillId="4" borderId="5" xfId="1" applyFont="1" applyFill="1" applyBorder="1" applyAlignment="1">
      <alignment horizontal="right" vertical="center"/>
    </xf>
    <xf numFmtId="0" fontId="27" fillId="0" borderId="5" xfId="1" applyFont="1" applyBorder="1" applyAlignment="1">
      <alignment vertical="center" wrapText="1"/>
    </xf>
    <xf numFmtId="0" fontId="11" fillId="0" borderId="0" xfId="1" applyFont="1" applyBorder="1" applyAlignment="1"/>
    <xf numFmtId="0" fontId="16" fillId="5" borderId="5" xfId="1" applyFont="1" applyFill="1" applyBorder="1" applyAlignment="1">
      <alignment horizontal="center" vertical="center"/>
    </xf>
    <xf numFmtId="0" fontId="6" fillId="5" borderId="5" xfId="1" applyFont="1" applyFill="1" applyBorder="1" applyAlignment="1">
      <alignment horizontal="center" vertical="center"/>
    </xf>
    <xf numFmtId="2" fontId="5" fillId="0" borderId="0" xfId="6" applyNumberFormat="1" applyFont="1" applyAlignment="1">
      <alignment vertical="center"/>
    </xf>
    <xf numFmtId="2" fontId="5" fillId="0" borderId="0" xfId="6" applyNumberFormat="1" applyFont="1" applyAlignment="1">
      <alignment horizontal="right" vertical="center"/>
    </xf>
    <xf numFmtId="2" fontId="17" fillId="0" borderId="0" xfId="6" applyNumberFormat="1" applyFont="1" applyAlignment="1">
      <alignment vertical="center"/>
    </xf>
    <xf numFmtId="2" fontId="5" fillId="0" borderId="1" xfId="6" applyNumberFormat="1" applyFont="1" applyBorder="1" applyAlignment="1">
      <alignment horizontal="left" vertical="center"/>
    </xf>
    <xf numFmtId="2" fontId="17" fillId="0" borderId="0" xfId="6" applyNumberFormat="1" applyFont="1" applyAlignment="1">
      <alignment horizontal="center" vertical="center"/>
    </xf>
    <xf numFmtId="2" fontId="6" fillId="0" borderId="129" xfId="6" applyNumberFormat="1" applyFont="1" applyBorder="1" applyAlignment="1">
      <alignment horizontal="center" vertical="center"/>
    </xf>
    <xf numFmtId="2" fontId="6" fillId="0" borderId="129" xfId="6" applyNumberFormat="1" applyFont="1" applyFill="1" applyBorder="1" applyAlignment="1">
      <alignment horizontal="center" vertical="center"/>
    </xf>
    <xf numFmtId="2" fontId="6" fillId="5" borderId="5" xfId="6" applyNumberFormat="1" applyFont="1" applyFill="1" applyBorder="1" applyAlignment="1">
      <alignment horizontal="center" vertical="center"/>
    </xf>
    <xf numFmtId="2" fontId="6" fillId="0" borderId="12" xfId="6" applyNumberFormat="1" applyFont="1" applyBorder="1" applyAlignment="1">
      <alignment horizontal="center" vertical="center"/>
    </xf>
    <xf numFmtId="2" fontId="17" fillId="0" borderId="0" xfId="6" applyNumberFormat="1" applyFont="1" applyBorder="1" applyAlignment="1">
      <alignment vertical="center"/>
    </xf>
    <xf numFmtId="2" fontId="6" fillId="0" borderId="5" xfId="6" applyNumberFormat="1" applyFont="1" applyBorder="1" applyAlignment="1">
      <alignment horizontal="center" vertical="center"/>
    </xf>
    <xf numFmtId="2" fontId="6" fillId="0" borderId="5" xfId="6" applyNumberFormat="1" applyFont="1" applyFill="1" applyBorder="1" applyAlignment="1">
      <alignment horizontal="center" vertical="center"/>
    </xf>
    <xf numFmtId="2" fontId="6" fillId="0" borderId="29" xfId="6" applyNumberFormat="1" applyFont="1" applyBorder="1" applyAlignment="1">
      <alignment horizontal="center" vertical="center"/>
    </xf>
    <xf numFmtId="2" fontId="6" fillId="5" borderId="29" xfId="6" applyNumberFormat="1" applyFont="1" applyFill="1" applyBorder="1" applyAlignment="1">
      <alignment horizontal="center" vertical="center"/>
    </xf>
    <xf numFmtId="2" fontId="5" fillId="0" borderId="6" xfId="6" applyNumberFormat="1" applyFont="1" applyBorder="1" applyAlignment="1">
      <alignment vertical="center"/>
    </xf>
    <xf numFmtId="2" fontId="5" fillId="0" borderId="7" xfId="6" applyNumberFormat="1" applyFont="1" applyBorder="1" applyAlignment="1">
      <alignment horizontal="right" vertical="center"/>
    </xf>
    <xf numFmtId="2" fontId="5" fillId="0" borderId="8" xfId="6" applyNumberFormat="1" applyFont="1" applyBorder="1" applyAlignment="1">
      <alignment horizontal="right" vertical="center"/>
    </xf>
    <xf numFmtId="2" fontId="5" fillId="0" borderId="130" xfId="6" applyNumberFormat="1" applyFont="1" applyBorder="1" applyAlignment="1">
      <alignment horizontal="center" vertical="center"/>
    </xf>
    <xf numFmtId="2" fontId="5" fillId="0" borderId="131" xfId="6" applyNumberFormat="1" applyFont="1" applyBorder="1" applyAlignment="1">
      <alignment horizontal="right" vertical="center"/>
    </xf>
    <xf numFmtId="2" fontId="5" fillId="0" borderId="132" xfId="6" applyNumberFormat="1" applyFont="1" applyBorder="1" applyAlignment="1">
      <alignment horizontal="right" vertical="center"/>
    </xf>
    <xf numFmtId="2" fontId="5" fillId="0" borderId="0" xfId="6" applyNumberFormat="1" applyFont="1" applyBorder="1" applyAlignment="1">
      <alignment vertical="center"/>
    </xf>
    <xf numFmtId="2" fontId="5" fillId="0" borderId="0" xfId="6" applyNumberFormat="1" applyFont="1" applyBorder="1" applyAlignment="1">
      <alignment horizontal="right" vertical="center"/>
    </xf>
    <xf numFmtId="2" fontId="6" fillId="0" borderId="10" xfId="6" applyNumberFormat="1" applyFont="1" applyBorder="1" applyAlignment="1">
      <alignment vertical="center"/>
    </xf>
    <xf numFmtId="2" fontId="12" fillId="0" borderId="21" xfId="6" applyNumberFormat="1" applyFont="1" applyBorder="1" applyAlignment="1">
      <alignment vertical="center"/>
    </xf>
    <xf numFmtId="2" fontId="6" fillId="0" borderId="21" xfId="6" applyNumberFormat="1" applyFont="1" applyBorder="1" applyAlignment="1">
      <alignment vertical="center"/>
    </xf>
    <xf numFmtId="2" fontId="6" fillId="5" borderId="21" xfId="6" applyNumberFormat="1" applyFont="1" applyFill="1" applyBorder="1" applyAlignment="1">
      <alignment vertical="center"/>
    </xf>
    <xf numFmtId="2" fontId="6" fillId="2" borderId="5" xfId="6" applyNumberFormat="1" applyFont="1" applyFill="1" applyBorder="1" applyAlignment="1">
      <alignment horizontal="center" vertical="center"/>
    </xf>
    <xf numFmtId="2" fontId="6" fillId="2" borderId="129" xfId="6" applyNumberFormat="1" applyFont="1" applyFill="1" applyBorder="1" applyAlignment="1">
      <alignment horizontal="center" vertical="center"/>
    </xf>
    <xf numFmtId="2" fontId="6" fillId="7" borderId="2" xfId="6" applyNumberFormat="1" applyFont="1" applyFill="1" applyBorder="1" applyAlignment="1">
      <alignment horizontal="center" vertical="center"/>
    </xf>
    <xf numFmtId="2" fontId="6" fillId="7" borderId="3" xfId="6" applyNumberFormat="1" applyFont="1" applyFill="1" applyBorder="1" applyAlignment="1">
      <alignment horizontal="center" vertical="center"/>
    </xf>
    <xf numFmtId="2" fontId="6" fillId="7" borderId="4" xfId="6" applyNumberFormat="1" applyFont="1" applyFill="1" applyBorder="1" applyAlignment="1">
      <alignment horizontal="center" vertical="center"/>
    </xf>
    <xf numFmtId="0" fontId="11" fillId="0" borderId="0" xfId="2" applyFont="1"/>
    <xf numFmtId="0" fontId="11" fillId="0" borderId="31" xfId="2" applyFont="1" applyBorder="1" applyAlignment="1">
      <alignment horizontal="left"/>
    </xf>
    <xf numFmtId="0" fontId="11" fillId="5" borderId="5" xfId="2" applyFont="1" applyFill="1" applyBorder="1" applyAlignment="1">
      <alignment horizontal="center" vertical="center"/>
    </xf>
    <xf numFmtId="0" fontId="11" fillId="5" borderId="5" xfId="2" applyFont="1" applyFill="1" applyBorder="1" applyAlignment="1">
      <alignment horizontal="center" vertical="center" wrapText="1"/>
    </xf>
    <xf numFmtId="0" fontId="16" fillId="0" borderId="5" xfId="2" applyFont="1" applyBorder="1" applyAlignment="1">
      <alignment horizontal="center" vertical="center" wrapText="1"/>
    </xf>
    <xf numFmtId="1" fontId="16" fillId="0" borderId="5" xfId="2" applyNumberFormat="1" applyFont="1" applyBorder="1" applyAlignment="1">
      <alignment horizontal="center" vertical="center" wrapText="1"/>
    </xf>
    <xf numFmtId="0" fontId="6" fillId="0" borderId="5" xfId="1" applyFont="1" applyBorder="1" applyAlignment="1">
      <alignment horizontal="center" vertical="center"/>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16" fillId="0" borderId="0" xfId="1" applyFont="1" applyBorder="1"/>
    <xf numFmtId="0" fontId="16" fillId="0" borderId="0" xfId="1" applyFont="1" applyAlignment="1">
      <alignment horizontal="center" vertical="center"/>
    </xf>
    <xf numFmtId="0" fontId="5" fillId="0" borderId="0" xfId="1" applyFont="1" applyAlignment="1">
      <alignment horizontal="center" vertical="center"/>
    </xf>
    <xf numFmtId="0" fontId="16" fillId="0" borderId="0" xfId="1" applyFont="1" applyBorder="1" applyAlignment="1">
      <alignment horizontal="center" vertical="center"/>
    </xf>
    <xf numFmtId="0" fontId="16" fillId="2" borderId="0" xfId="1" applyFont="1" applyFill="1" applyAlignment="1">
      <alignment horizontal="center" vertical="center"/>
    </xf>
    <xf numFmtId="1" fontId="6" fillId="0" borderId="5" xfId="1" applyNumberFormat="1" applyFont="1" applyBorder="1" applyAlignment="1">
      <alignment horizontal="center" vertical="center"/>
    </xf>
    <xf numFmtId="1" fontId="16" fillId="0" borderId="5" xfId="1" applyNumberFormat="1" applyFont="1" applyBorder="1" applyAlignment="1">
      <alignment horizontal="center" vertical="center"/>
    </xf>
    <xf numFmtId="0" fontId="6" fillId="2" borderId="5" xfId="1" applyFont="1" applyFill="1" applyBorder="1" applyAlignment="1">
      <alignment horizontal="center" vertical="center"/>
    </xf>
    <xf numFmtId="0" fontId="6" fillId="2" borderId="86" xfId="1" applyFont="1" applyFill="1" applyBorder="1" applyAlignment="1">
      <alignment horizontal="center" vertical="center"/>
    </xf>
    <xf numFmtId="0" fontId="6" fillId="2" borderId="30" xfId="1" applyFont="1" applyFill="1" applyBorder="1" applyAlignment="1">
      <alignment horizontal="center" vertical="center"/>
    </xf>
    <xf numFmtId="0" fontId="16" fillId="2" borderId="5" xfId="1" applyFont="1" applyFill="1" applyBorder="1" applyAlignment="1">
      <alignment horizontal="center"/>
    </xf>
    <xf numFmtId="0" fontId="16" fillId="5" borderId="5" xfId="2" applyFont="1" applyFill="1" applyBorder="1" applyAlignment="1">
      <alignment horizontal="center"/>
    </xf>
    <xf numFmtId="0" fontId="16" fillId="0" borderId="5" xfId="2" applyFont="1" applyBorder="1"/>
    <xf numFmtId="49" fontId="16" fillId="0" borderId="5" xfId="2" applyNumberFormat="1" applyFont="1" applyBorder="1" applyAlignment="1">
      <alignment horizontal="center"/>
    </xf>
    <xf numFmtId="0" fontId="16" fillId="0" borderId="0" xfId="2" applyFont="1"/>
    <xf numFmtId="0" fontId="16" fillId="0" borderId="5" xfId="2" applyFont="1" applyBorder="1" applyAlignment="1"/>
    <xf numFmtId="0" fontId="16" fillId="0" borderId="0" xfId="1" applyFont="1" applyAlignment="1">
      <alignment readingOrder="2"/>
    </xf>
    <xf numFmtId="0" fontId="5" fillId="0" borderId="33" xfId="1" applyFont="1" applyBorder="1" applyAlignment="1" applyProtection="1">
      <alignment vertical="center"/>
      <protection locked="0"/>
    </xf>
    <xf numFmtId="0" fontId="11" fillId="0" borderId="71" xfId="1" applyFont="1" applyBorder="1" applyAlignment="1">
      <alignment horizontal="center" readingOrder="2"/>
    </xf>
    <xf numFmtId="0" fontId="6" fillId="0" borderId="51"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38" fillId="0" borderId="0" xfId="1" applyFont="1" applyAlignment="1">
      <alignment horizontal="left" wrapText="1"/>
    </xf>
    <xf numFmtId="1" fontId="6" fillId="0" borderId="70" xfId="1" applyNumberFormat="1" applyFont="1" applyBorder="1" applyAlignment="1" applyProtection="1">
      <alignment horizontal="center" vertical="center"/>
      <protection locked="0"/>
    </xf>
    <xf numFmtId="1" fontId="6" fillId="0" borderId="41" xfId="1" applyNumberFormat="1" applyFont="1" applyBorder="1" applyAlignment="1">
      <alignment horizontal="center" vertical="center" wrapText="1" shrinkToFit="1"/>
    </xf>
    <xf numFmtId="0" fontId="14" fillId="5" borderId="50" xfId="1" applyFont="1" applyFill="1" applyBorder="1" applyAlignment="1">
      <alignment horizontal="center" vertical="center" wrapText="1"/>
    </xf>
    <xf numFmtId="1" fontId="5" fillId="5" borderId="123" xfId="1" applyNumberFormat="1" applyFont="1" applyFill="1" applyBorder="1" applyAlignment="1">
      <alignment horizontal="center" vertical="center" wrapText="1" readingOrder="2"/>
    </xf>
    <xf numFmtId="1" fontId="5" fillId="5" borderId="78" xfId="1" applyNumberFormat="1" applyFont="1" applyFill="1" applyBorder="1" applyAlignment="1">
      <alignment horizontal="center" vertical="center" wrapText="1" readingOrder="2"/>
    </xf>
    <xf numFmtId="1" fontId="5" fillId="5" borderId="77" xfId="1" applyNumberFormat="1" applyFont="1" applyFill="1" applyBorder="1" applyAlignment="1">
      <alignment horizontal="center" vertical="center" wrapText="1" readingOrder="2"/>
    </xf>
    <xf numFmtId="2" fontId="5" fillId="5" borderId="5" xfId="1" applyNumberFormat="1" applyFont="1" applyFill="1" applyBorder="1" applyAlignment="1">
      <alignment vertical="center"/>
    </xf>
    <xf numFmtId="2" fontId="16" fillId="0" borderId="5" xfId="1" applyNumberFormat="1" applyFont="1" applyBorder="1" applyAlignment="1">
      <alignment horizontal="center" vertical="center"/>
    </xf>
    <xf numFmtId="2" fontId="16" fillId="5" borderId="5" xfId="1" applyNumberFormat="1" applyFont="1" applyFill="1" applyBorder="1" applyAlignment="1">
      <alignment horizontal="center" vertical="center"/>
    </xf>
    <xf numFmtId="2" fontId="5" fillId="7" borderId="2" xfId="1" applyNumberFormat="1" applyFont="1" applyFill="1" applyBorder="1" applyAlignment="1">
      <alignment horizontal="center" vertical="center"/>
    </xf>
    <xf numFmtId="2" fontId="16" fillId="7" borderId="3" xfId="1" applyNumberFormat="1" applyFont="1" applyFill="1" applyBorder="1" applyAlignment="1">
      <alignment horizontal="center" vertical="center"/>
    </xf>
    <xf numFmtId="2" fontId="16" fillId="7" borderId="4" xfId="1" applyNumberFormat="1" applyFont="1" applyFill="1" applyBorder="1" applyAlignment="1">
      <alignment horizontal="center" vertical="center"/>
    </xf>
    <xf numFmtId="0" fontId="17" fillId="0" borderId="0" xfId="1" applyFont="1" applyAlignment="1">
      <alignment vertical="center"/>
    </xf>
    <xf numFmtId="0" fontId="39" fillId="0" borderId="0" xfId="1" applyFont="1" applyAlignment="1">
      <alignment horizontal="center" vertical="center"/>
    </xf>
    <xf numFmtId="0" fontId="5" fillId="5" borderId="102" xfId="1" applyFont="1" applyFill="1" applyBorder="1" applyAlignment="1">
      <alignment horizontal="center" vertical="center" wrapText="1" readingOrder="2"/>
    </xf>
    <xf numFmtId="0" fontId="5" fillId="5" borderId="106" xfId="1" applyFont="1" applyFill="1" applyBorder="1" applyAlignment="1">
      <alignment horizontal="center" vertical="center" wrapText="1" readingOrder="2"/>
    </xf>
    <xf numFmtId="0" fontId="17" fillId="5" borderId="109" xfId="1" applyFont="1" applyFill="1" applyBorder="1" applyAlignment="1">
      <alignment vertical="center" wrapText="1"/>
    </xf>
    <xf numFmtId="0" fontId="5" fillId="2" borderId="109" xfId="1" applyFont="1" applyFill="1" applyBorder="1" applyAlignment="1">
      <alignment horizontal="center" vertical="center" wrapText="1" readingOrder="2"/>
    </xf>
    <xf numFmtId="0" fontId="5" fillId="0" borderId="107" xfId="1" applyFont="1" applyBorder="1" applyAlignment="1">
      <alignment horizontal="center" vertical="center" wrapText="1" readingOrder="2"/>
    </xf>
    <xf numFmtId="0" fontId="5" fillId="0" borderId="109" xfId="1" applyFont="1" applyBorder="1" applyAlignment="1">
      <alignment horizontal="center" vertical="center" wrapText="1" readingOrder="2"/>
    </xf>
    <xf numFmtId="0" fontId="17" fillId="0" borderId="0" xfId="1" applyFont="1" applyAlignment="1">
      <alignment horizontal="center" vertical="center" readingOrder="2"/>
    </xf>
    <xf numFmtId="0" fontId="17" fillId="0" borderId="0" xfId="1" applyFont="1" applyAlignment="1">
      <alignment horizontal="right" vertical="center" readingOrder="2"/>
    </xf>
    <xf numFmtId="0" fontId="11" fillId="0" borderId="0" xfId="1" applyFont="1" applyBorder="1" applyProtection="1"/>
    <xf numFmtId="0" fontId="11" fillId="0" borderId="0" xfId="1" applyFont="1" applyProtection="1"/>
    <xf numFmtId="1" fontId="16" fillId="0" borderId="138" xfId="1" applyNumberFormat="1" applyFont="1" applyFill="1" applyBorder="1" applyAlignment="1" applyProtection="1">
      <alignment horizontal="center" vertical="center" readingOrder="2"/>
      <protection locked="0"/>
    </xf>
    <xf numFmtId="1" fontId="16" fillId="0" borderId="140" xfId="1" applyNumberFormat="1" applyFont="1" applyFill="1" applyBorder="1" applyAlignment="1" applyProtection="1">
      <alignment horizontal="center" vertical="center" readingOrder="2"/>
      <protection locked="0"/>
    </xf>
    <xf numFmtId="10" fontId="16" fillId="0" borderId="144" xfId="1" applyNumberFormat="1" applyFont="1" applyFill="1" applyBorder="1" applyAlignment="1" applyProtection="1">
      <alignment horizontal="center" vertical="center" readingOrder="2"/>
      <protection hidden="1"/>
    </xf>
    <xf numFmtId="10" fontId="16" fillId="0" borderId="148" xfId="1" applyNumberFormat="1" applyFont="1" applyFill="1" applyBorder="1" applyAlignment="1" applyProtection="1">
      <alignment horizontal="center" vertical="center" readingOrder="2"/>
      <protection hidden="1"/>
    </xf>
    <xf numFmtId="1" fontId="11" fillId="0" borderId="0" xfId="1" applyNumberFormat="1" applyFont="1" applyProtection="1"/>
    <xf numFmtId="165" fontId="16" fillId="0" borderId="138" xfId="1" applyNumberFormat="1" applyFont="1" applyFill="1" applyBorder="1" applyAlignment="1" applyProtection="1">
      <alignment horizontal="center" vertical="center" readingOrder="2"/>
      <protection locked="0"/>
    </xf>
    <xf numFmtId="1" fontId="6" fillId="4" borderId="5" xfId="1" applyNumberFormat="1" applyFont="1" applyFill="1" applyBorder="1" applyAlignment="1">
      <alignment horizontal="center" vertical="center"/>
    </xf>
    <xf numFmtId="1" fontId="6" fillId="5" borderId="5" xfId="1" applyNumberFormat="1" applyFont="1" applyFill="1" applyBorder="1" applyAlignment="1">
      <alignment horizontal="center" vertical="center"/>
    </xf>
    <xf numFmtId="1" fontId="6" fillId="0" borderId="44" xfId="1" applyNumberFormat="1" applyFont="1" applyBorder="1" applyAlignment="1">
      <alignment horizontal="right" vertical="center" wrapText="1" readingOrder="2"/>
    </xf>
    <xf numFmtId="1" fontId="6" fillId="0" borderId="44" xfId="1" applyNumberFormat="1" applyFont="1" applyBorder="1" applyAlignment="1">
      <alignment horizontal="center" vertical="center" readingOrder="2"/>
    </xf>
    <xf numFmtId="1" fontId="16" fillId="0" borderId="72" xfId="1" applyNumberFormat="1" applyFont="1" applyBorder="1" applyAlignment="1">
      <alignment horizontal="center" vertical="center" readingOrder="2"/>
    </xf>
    <xf numFmtId="1" fontId="6" fillId="0" borderId="45" xfId="1" applyNumberFormat="1" applyFont="1" applyBorder="1" applyAlignment="1">
      <alignment horizontal="right" vertical="center" wrapText="1" readingOrder="2"/>
    </xf>
    <xf numFmtId="1" fontId="6" fillId="0" borderId="125" xfId="1" applyNumberFormat="1" applyFont="1" applyBorder="1" applyAlignment="1">
      <alignment horizontal="right" vertical="center" wrapText="1" readingOrder="2"/>
    </xf>
    <xf numFmtId="1" fontId="6" fillId="0" borderId="43" xfId="1" applyNumberFormat="1" applyFont="1" applyBorder="1" applyAlignment="1">
      <alignment horizontal="center" vertical="center" readingOrder="2"/>
    </xf>
    <xf numFmtId="1" fontId="16" fillId="0" borderId="126" xfId="1" applyNumberFormat="1" applyFont="1" applyBorder="1" applyAlignment="1">
      <alignment horizontal="center" vertical="center" readingOrder="2"/>
    </xf>
    <xf numFmtId="0" fontId="43" fillId="0" borderId="0" xfId="7" applyFont="1"/>
    <xf numFmtId="0" fontId="11" fillId="0" borderId="0" xfId="8" applyFont="1" applyAlignment="1">
      <alignment horizontal="center" vertical="center"/>
    </xf>
    <xf numFmtId="0" fontId="5" fillId="0" borderId="0" xfId="8" applyFont="1" applyAlignment="1">
      <alignment horizontal="center" vertical="center"/>
    </xf>
    <xf numFmtId="0" fontId="11" fillId="0" borderId="0" xfId="8" applyFont="1" applyBorder="1" applyAlignment="1">
      <alignment horizontal="center" vertical="center"/>
    </xf>
    <xf numFmtId="0" fontId="5" fillId="2" borderId="150" xfId="8" applyNumberFormat="1" applyFont="1" applyFill="1" applyBorder="1" applyAlignment="1">
      <alignment horizontal="center" vertical="center" wrapText="1"/>
    </xf>
    <xf numFmtId="0" fontId="16" fillId="0" borderId="5" xfId="8" applyFont="1" applyBorder="1" applyAlignment="1">
      <alignment horizontal="center" vertical="center"/>
    </xf>
    <xf numFmtId="0" fontId="16" fillId="0" borderId="29" xfId="8" applyFont="1" applyBorder="1" applyAlignment="1">
      <alignment horizontal="center" vertical="center"/>
    </xf>
    <xf numFmtId="1" fontId="16" fillId="0" borderId="151" xfId="1" applyNumberFormat="1" applyFont="1" applyFill="1" applyBorder="1" applyAlignment="1" applyProtection="1">
      <alignment horizontal="center" vertical="center" readingOrder="2"/>
      <protection locked="0"/>
    </xf>
    <xf numFmtId="2" fontId="16" fillId="0" borderId="30" xfId="2" applyNumberFormat="1" applyFont="1" applyBorder="1" applyAlignment="1">
      <alignment horizontal="center"/>
    </xf>
    <xf numFmtId="2" fontId="16" fillId="0" borderId="138" xfId="1" applyNumberFormat="1" applyFont="1" applyFill="1" applyBorder="1" applyAlignment="1" applyProtection="1">
      <alignment horizontal="center" vertical="center" readingOrder="2"/>
      <protection locked="0"/>
    </xf>
    <xf numFmtId="0" fontId="46" fillId="5" borderId="5" xfId="7" applyFont="1" applyFill="1" applyBorder="1" applyAlignment="1">
      <alignment horizontal="center" vertical="center"/>
    </xf>
    <xf numFmtId="0" fontId="46" fillId="0" borderId="5" xfId="7" applyFont="1" applyBorder="1" applyAlignment="1">
      <alignment horizontal="center" vertical="center"/>
    </xf>
    <xf numFmtId="1" fontId="16" fillId="5" borderId="5" xfId="1" applyNumberFormat="1" applyFont="1" applyFill="1" applyBorder="1" applyAlignment="1">
      <alignment horizontal="center" vertical="center" readingOrder="2"/>
    </xf>
    <xf numFmtId="1" fontId="5" fillId="5" borderId="78" xfId="1" applyNumberFormat="1" applyFont="1" applyFill="1" applyBorder="1" applyAlignment="1">
      <alignment horizontal="center" vertical="center" readingOrder="2"/>
    </xf>
    <xf numFmtId="0" fontId="14" fillId="5" borderId="42" xfId="1" applyFont="1" applyFill="1" applyBorder="1" applyAlignment="1">
      <alignment horizontal="center" vertical="center" wrapText="1"/>
    </xf>
    <xf numFmtId="0" fontId="14" fillId="5" borderId="46" xfId="1" applyFont="1" applyFill="1" applyBorder="1" applyAlignment="1">
      <alignment horizontal="center" vertical="center" wrapText="1"/>
    </xf>
    <xf numFmtId="0" fontId="14" fillId="5" borderId="48" xfId="1" applyFont="1" applyFill="1" applyBorder="1" applyAlignment="1">
      <alignment horizontal="center" vertical="center" wrapText="1"/>
    </xf>
    <xf numFmtId="0" fontId="5" fillId="0" borderId="0" xfId="1" applyFont="1" applyBorder="1" applyAlignment="1">
      <alignment horizontal="right" vertical="center"/>
    </xf>
    <xf numFmtId="0" fontId="46" fillId="5" borderId="5" xfId="7" applyFont="1" applyFill="1" applyBorder="1" applyAlignment="1">
      <alignment horizontal="center" vertical="center"/>
    </xf>
    <xf numFmtId="0" fontId="5" fillId="5" borderId="80" xfId="1" applyFont="1" applyFill="1" applyBorder="1" applyAlignment="1">
      <alignment horizontal="center" vertical="center"/>
    </xf>
    <xf numFmtId="0" fontId="5" fillId="5" borderId="82" xfId="1" applyFont="1" applyFill="1" applyBorder="1" applyAlignment="1">
      <alignment horizontal="center" vertical="center"/>
    </xf>
    <xf numFmtId="0" fontId="5" fillId="5" borderId="82" xfId="1" applyFont="1" applyFill="1" applyBorder="1" applyAlignment="1">
      <alignment horizontal="center" vertical="center" readingOrder="2"/>
    </xf>
    <xf numFmtId="0" fontId="5" fillId="5" borderId="81" xfId="1" applyFont="1" applyFill="1" applyBorder="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horizontal="right" vertical="center" readingOrder="2"/>
    </xf>
    <xf numFmtId="0" fontId="5" fillId="0" borderId="0" xfId="1" applyFont="1" applyBorder="1" applyAlignment="1">
      <alignment horizontal="center" vertical="center" readingOrder="2"/>
    </xf>
    <xf numFmtId="0" fontId="14" fillId="5" borderId="10" xfId="1" applyFont="1" applyFill="1" applyBorder="1" applyAlignment="1">
      <alignment horizontal="center" vertical="center"/>
    </xf>
    <xf numFmtId="0" fontId="14" fillId="5" borderId="11" xfId="1" applyFont="1" applyFill="1" applyBorder="1" applyAlignment="1">
      <alignment horizontal="center" vertical="center"/>
    </xf>
    <xf numFmtId="0" fontId="14" fillId="5" borderId="12" xfId="1" applyFont="1" applyFill="1" applyBorder="1" applyAlignment="1">
      <alignment horizontal="center" vertical="center"/>
    </xf>
    <xf numFmtId="0" fontId="14" fillId="0" borderId="18" xfId="1" applyFont="1" applyBorder="1" applyAlignment="1">
      <alignment horizontal="center" vertical="center" textRotation="90"/>
    </xf>
    <xf numFmtId="0" fontId="14" fillId="0" borderId="22" xfId="1" applyFont="1" applyBorder="1" applyAlignment="1">
      <alignment horizontal="center" vertical="center" textRotation="90"/>
    </xf>
    <xf numFmtId="0" fontId="14" fillId="0" borderId="25" xfId="1" applyFont="1" applyBorder="1" applyAlignment="1">
      <alignment horizontal="center" vertical="center" textRotation="90"/>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127" xfId="1" applyFont="1" applyBorder="1" applyAlignment="1">
      <alignment horizontal="center" vertical="center" textRotation="90"/>
    </xf>
    <xf numFmtId="0" fontId="11" fillId="0" borderId="30"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14" fillId="5" borderId="5" xfId="1" applyFont="1" applyFill="1" applyBorder="1" applyAlignment="1">
      <alignment horizontal="center" vertical="center"/>
    </xf>
    <xf numFmtId="0" fontId="5" fillId="5" borderId="5" xfId="1" applyFont="1" applyFill="1" applyBorder="1" applyAlignment="1">
      <alignment horizontal="center" vertical="center"/>
    </xf>
    <xf numFmtId="0" fontId="5" fillId="0" borderId="64" xfId="6" applyFont="1" applyFill="1" applyBorder="1" applyAlignment="1">
      <alignment horizontal="center" vertical="center"/>
    </xf>
    <xf numFmtId="0" fontId="5" fillId="0" borderId="64" xfId="6" applyFont="1" applyBorder="1" applyAlignment="1">
      <alignment horizontal="center" vertical="center" wrapText="1"/>
    </xf>
    <xf numFmtId="0" fontId="5" fillId="0" borderId="65" xfId="6" applyFont="1" applyBorder="1" applyAlignment="1">
      <alignment horizontal="center" vertical="center" wrapText="1"/>
    </xf>
    <xf numFmtId="0" fontId="5" fillId="0" borderId="66" xfId="6" applyFont="1" applyBorder="1" applyAlignment="1">
      <alignment horizontal="center" vertical="center" wrapText="1"/>
    </xf>
    <xf numFmtId="0" fontId="5" fillId="0" borderId="64" xfId="6" applyFont="1" applyFill="1" applyBorder="1" applyAlignment="1">
      <alignment horizontal="center" vertical="center" wrapText="1"/>
    </xf>
    <xf numFmtId="0" fontId="11" fillId="0" borderId="0" xfId="6" applyFont="1" applyAlignment="1">
      <alignment vertical="center"/>
    </xf>
    <xf numFmtId="0" fontId="16" fillId="0" borderId="0" xfId="6" applyFont="1" applyAlignment="1">
      <alignment vertical="center"/>
    </xf>
    <xf numFmtId="0" fontId="19" fillId="0" borderId="0" xfId="6" applyFont="1" applyAlignment="1">
      <alignment vertical="center"/>
    </xf>
    <xf numFmtId="1" fontId="14" fillId="3" borderId="112" xfId="6" applyNumberFormat="1" applyFont="1" applyFill="1" applyBorder="1" applyAlignment="1">
      <alignment horizontal="center" vertical="center" wrapText="1" readingOrder="2"/>
    </xf>
    <xf numFmtId="0" fontId="19" fillId="3" borderId="112" xfId="6" applyFont="1" applyFill="1" applyBorder="1" applyAlignment="1">
      <alignment horizontal="right" vertical="center" wrapText="1" readingOrder="2"/>
    </xf>
    <xf numFmtId="0" fontId="18" fillId="0" borderId="113" xfId="6" applyFont="1" applyBorder="1" applyAlignment="1">
      <alignment horizontal="right" vertical="center" wrapText="1" readingOrder="2"/>
    </xf>
    <xf numFmtId="1" fontId="44" fillId="3" borderId="112" xfId="6" applyNumberFormat="1" applyFont="1" applyFill="1" applyBorder="1" applyAlignment="1">
      <alignment horizontal="center" vertical="center" wrapText="1" readingOrder="2"/>
    </xf>
    <xf numFmtId="0" fontId="21" fillId="3" borderId="112" xfId="6" applyFont="1" applyFill="1" applyBorder="1" applyAlignment="1">
      <alignment horizontal="right" vertical="center" wrapText="1" readingOrder="2"/>
    </xf>
    <xf numFmtId="0" fontId="18" fillId="0" borderId="113" xfId="6" applyFont="1" applyBorder="1" applyAlignment="1">
      <alignment horizontal="center" vertical="center" wrapText="1" readingOrder="2"/>
    </xf>
    <xf numFmtId="0" fontId="14" fillId="3" borderId="115" xfId="6" applyFont="1" applyFill="1" applyBorder="1" applyAlignment="1">
      <alignment horizontal="center" vertical="center" wrapText="1" readingOrder="2"/>
    </xf>
    <xf numFmtId="1" fontId="14" fillId="3" borderId="115" xfId="6" applyNumberFormat="1" applyFont="1" applyFill="1" applyBorder="1" applyAlignment="1">
      <alignment horizontal="center" vertical="center" wrapText="1" readingOrder="2"/>
    </xf>
    <xf numFmtId="1" fontId="14" fillId="3" borderId="116" xfId="6" applyNumberFormat="1" applyFont="1" applyFill="1" applyBorder="1" applyAlignment="1">
      <alignment horizontal="center" vertical="center" wrapText="1" readingOrder="2"/>
    </xf>
    <xf numFmtId="0" fontId="19" fillId="3" borderId="116" xfId="6" applyFont="1" applyFill="1" applyBorder="1" applyAlignment="1">
      <alignment horizontal="right" vertical="center" wrapText="1" readingOrder="2"/>
    </xf>
    <xf numFmtId="0" fontId="18" fillId="0" borderId="117" xfId="6" applyFont="1" applyBorder="1" applyAlignment="1">
      <alignment horizontal="right" vertical="center" wrapText="1" readingOrder="2"/>
    </xf>
    <xf numFmtId="1" fontId="44" fillId="3" borderId="116" xfId="6" applyNumberFormat="1" applyFont="1" applyFill="1" applyBorder="1" applyAlignment="1">
      <alignment horizontal="center" vertical="center" wrapText="1" readingOrder="2"/>
    </xf>
    <xf numFmtId="0" fontId="21" fillId="3" borderId="116" xfId="6" applyFont="1" applyFill="1" applyBorder="1" applyAlignment="1">
      <alignment horizontal="right" vertical="center" wrapText="1" readingOrder="2"/>
    </xf>
    <xf numFmtId="0" fontId="18" fillId="0" borderId="117" xfId="6" applyFont="1" applyBorder="1" applyAlignment="1">
      <alignment horizontal="center" vertical="center" wrapText="1" readingOrder="2"/>
    </xf>
    <xf numFmtId="1" fontId="18" fillId="3" borderId="115" xfId="6" applyNumberFormat="1" applyFont="1" applyFill="1" applyBorder="1" applyAlignment="1">
      <alignment horizontal="center" vertical="center" wrapText="1" readingOrder="2"/>
    </xf>
    <xf numFmtId="0" fontId="19" fillId="3" borderId="115" xfId="6" applyFont="1" applyFill="1" applyBorder="1" applyAlignment="1">
      <alignment horizontal="right" vertical="center" wrapText="1" readingOrder="2"/>
    </xf>
    <xf numFmtId="0" fontId="18" fillId="0" borderId="118" xfId="6" applyFont="1" applyBorder="1" applyAlignment="1">
      <alignment horizontal="right" vertical="center" wrapText="1" readingOrder="2"/>
    </xf>
    <xf numFmtId="1" fontId="49" fillId="3" borderId="115" xfId="6" applyNumberFormat="1" applyFont="1" applyFill="1" applyBorder="1" applyAlignment="1">
      <alignment horizontal="center" vertical="center" wrapText="1" readingOrder="2"/>
    </xf>
    <xf numFmtId="0" fontId="21" fillId="3" borderId="115" xfId="6" applyFont="1" applyFill="1" applyBorder="1" applyAlignment="1">
      <alignment horizontal="right" vertical="center" wrapText="1" readingOrder="2"/>
    </xf>
    <xf numFmtId="0" fontId="18" fillId="0" borderId="118" xfId="6" applyFont="1" applyBorder="1" applyAlignment="1">
      <alignment horizontal="center" vertical="center" wrapText="1" readingOrder="2"/>
    </xf>
    <xf numFmtId="1" fontId="19" fillId="3" borderId="115" xfId="6" applyNumberFormat="1" applyFont="1" applyFill="1" applyBorder="1" applyAlignment="1">
      <alignment horizontal="right" vertical="center" wrapText="1" readingOrder="2"/>
    </xf>
    <xf numFmtId="1" fontId="18" fillId="0" borderId="118" xfId="6" applyNumberFormat="1" applyFont="1" applyBorder="1" applyAlignment="1">
      <alignment horizontal="right" vertical="center" wrapText="1" readingOrder="2"/>
    </xf>
    <xf numFmtId="1" fontId="21" fillId="3" borderId="115" xfId="6" applyNumberFormat="1" applyFont="1" applyFill="1" applyBorder="1" applyAlignment="1">
      <alignment horizontal="right" vertical="center" wrapText="1" readingOrder="2"/>
    </xf>
    <xf numFmtId="1" fontId="22" fillId="3" borderId="115" xfId="6" applyNumberFormat="1" applyFont="1" applyFill="1" applyBorder="1" applyAlignment="1">
      <alignment horizontal="center" vertical="center" wrapText="1" readingOrder="2"/>
    </xf>
    <xf numFmtId="0" fontId="18" fillId="0" borderId="114" xfId="6" applyFont="1" applyBorder="1" applyAlignment="1">
      <alignment horizontal="center" vertical="center" wrapText="1" readingOrder="2"/>
    </xf>
    <xf numFmtId="0" fontId="18" fillId="0" borderId="115" xfId="6" applyFont="1" applyBorder="1" applyAlignment="1">
      <alignment horizontal="center" vertical="center" wrapText="1" readingOrder="2"/>
    </xf>
    <xf numFmtId="0" fontId="14" fillId="2" borderId="115" xfId="6" applyFont="1" applyFill="1" applyBorder="1" applyAlignment="1">
      <alignment horizontal="center" vertical="center" wrapText="1" readingOrder="2"/>
    </xf>
    <xf numFmtId="0" fontId="19" fillId="0" borderId="115" xfId="6" applyFont="1" applyBorder="1" applyAlignment="1">
      <alignment horizontal="center" vertical="center" wrapText="1" readingOrder="2"/>
    </xf>
    <xf numFmtId="0" fontId="18" fillId="0" borderId="115" xfId="6" applyFont="1" applyBorder="1" applyAlignment="1">
      <alignment horizontal="right" vertical="center" wrapText="1" readingOrder="2"/>
    </xf>
    <xf numFmtId="0" fontId="21" fillId="0" borderId="115" xfId="6" applyFont="1" applyBorder="1" applyAlignment="1">
      <alignment horizontal="center" vertical="center" wrapText="1" readingOrder="2"/>
    </xf>
    <xf numFmtId="0" fontId="21" fillId="6" borderId="115" xfId="6" applyFont="1" applyFill="1" applyBorder="1" applyAlignment="1">
      <alignment horizontal="right" vertical="center" wrapText="1" readingOrder="2"/>
    </xf>
    <xf numFmtId="0" fontId="18" fillId="5" borderId="114" xfId="6" applyFont="1" applyFill="1" applyBorder="1" applyAlignment="1">
      <alignment horizontal="center" vertical="center" wrapText="1" readingOrder="2"/>
    </xf>
    <xf numFmtId="0" fontId="18" fillId="5" borderId="115" xfId="6" applyFont="1" applyFill="1" applyBorder="1" applyAlignment="1">
      <alignment horizontal="center" vertical="center" wrapText="1" readingOrder="2"/>
    </xf>
    <xf numFmtId="1" fontId="18" fillId="5" borderId="115" xfId="6" applyNumberFormat="1" applyFont="1" applyFill="1" applyBorder="1" applyAlignment="1">
      <alignment horizontal="center" vertical="center" wrapText="1" readingOrder="2"/>
    </xf>
    <xf numFmtId="0" fontId="21" fillId="5" borderId="115" xfId="6" applyFont="1" applyFill="1" applyBorder="1" applyAlignment="1">
      <alignment vertical="center"/>
    </xf>
    <xf numFmtId="0" fontId="18" fillId="0" borderId="115" xfId="6" applyFont="1" applyFill="1" applyBorder="1" applyAlignment="1">
      <alignment horizontal="center" vertical="center" wrapText="1" readingOrder="2"/>
    </xf>
    <xf numFmtId="0" fontId="18" fillId="5" borderId="115" xfId="6" applyFont="1" applyFill="1" applyBorder="1" applyAlignment="1">
      <alignment horizontal="left" vertical="center" wrapText="1" indent="1" readingOrder="2"/>
    </xf>
    <xf numFmtId="0" fontId="18" fillId="0" borderId="115" xfId="6" applyFont="1" applyFill="1" applyBorder="1" applyAlignment="1">
      <alignment horizontal="right" vertical="center" wrapText="1" readingOrder="2"/>
    </xf>
    <xf numFmtId="0" fontId="14" fillId="5" borderId="115" xfId="6" applyFont="1" applyFill="1" applyBorder="1" applyAlignment="1">
      <alignment horizontal="center" vertical="center" wrapText="1" readingOrder="2"/>
    </xf>
    <xf numFmtId="0" fontId="21" fillId="5" borderId="115" xfId="6" applyFont="1" applyFill="1" applyBorder="1" applyAlignment="1">
      <alignment horizontal="right" vertical="center"/>
    </xf>
    <xf numFmtId="0" fontId="21" fillId="5" borderId="115" xfId="6" applyFont="1" applyFill="1" applyBorder="1" applyAlignment="1">
      <alignment horizontal="right" vertical="center" wrapText="1"/>
    </xf>
    <xf numFmtId="0" fontId="18" fillId="2" borderId="115" xfId="6" applyFont="1" applyFill="1" applyBorder="1" applyAlignment="1">
      <alignment horizontal="center" vertical="center" wrapText="1" readingOrder="2"/>
    </xf>
    <xf numFmtId="0" fontId="18" fillId="3" borderId="115" xfId="6" applyFont="1" applyFill="1" applyBorder="1" applyAlignment="1">
      <alignment horizontal="center" vertical="center" wrapText="1" readingOrder="2"/>
    </xf>
    <xf numFmtId="0" fontId="18" fillId="3" borderId="115" xfId="6" applyFont="1" applyFill="1" applyBorder="1" applyAlignment="1">
      <alignment horizontal="right" vertical="center" wrapText="1" readingOrder="2"/>
    </xf>
    <xf numFmtId="0" fontId="18" fillId="0" borderId="114" xfId="6" applyFont="1" applyBorder="1" applyAlignment="1">
      <alignment horizontal="right" vertical="center" wrapText="1" readingOrder="2"/>
    </xf>
    <xf numFmtId="0" fontId="18" fillId="0" borderId="119" xfId="6" applyFont="1" applyBorder="1" applyAlignment="1">
      <alignment horizontal="right" vertical="center" wrapText="1" readingOrder="2"/>
    </xf>
    <xf numFmtId="0" fontId="18" fillId="0" borderId="120" xfId="6" applyFont="1" applyBorder="1" applyAlignment="1">
      <alignment horizontal="right" vertical="center" wrapText="1" readingOrder="2"/>
    </xf>
    <xf numFmtId="0" fontId="19" fillId="0" borderId="118" xfId="6" applyFont="1" applyBorder="1" applyAlignment="1">
      <alignment horizontal="right" vertical="center" wrapText="1" readingOrder="2"/>
    </xf>
    <xf numFmtId="0" fontId="19" fillId="2" borderId="115" xfId="6" applyFont="1" applyFill="1" applyBorder="1" applyAlignment="1">
      <alignment horizontal="center" vertical="center" wrapText="1" readingOrder="2"/>
    </xf>
    <xf numFmtId="0" fontId="21" fillId="2" borderId="115" xfId="6" applyFont="1" applyFill="1" applyBorder="1" applyAlignment="1">
      <alignment horizontal="center" vertical="center" wrapText="1" readingOrder="2"/>
    </xf>
    <xf numFmtId="1" fontId="18" fillId="3" borderId="121" xfId="6" applyNumberFormat="1" applyFont="1" applyFill="1" applyBorder="1" applyAlignment="1">
      <alignment horizontal="center" vertical="center" wrapText="1" readingOrder="2"/>
    </xf>
    <xf numFmtId="1" fontId="19" fillId="3" borderId="121" xfId="6" applyNumberFormat="1" applyFont="1" applyFill="1" applyBorder="1" applyAlignment="1">
      <alignment horizontal="right" vertical="center" wrapText="1" readingOrder="2"/>
    </xf>
    <xf numFmtId="1" fontId="18" fillId="0" borderId="122" xfId="6" applyNumberFormat="1" applyFont="1" applyBorder="1" applyAlignment="1">
      <alignment horizontal="right" vertical="center" wrapText="1" readingOrder="2"/>
    </xf>
    <xf numFmtId="0" fontId="21" fillId="3" borderId="121" xfId="6" applyFont="1" applyFill="1" applyBorder="1" applyAlignment="1">
      <alignment horizontal="right" vertical="center" wrapText="1" readingOrder="2"/>
    </xf>
    <xf numFmtId="0" fontId="19" fillId="0" borderId="122" xfId="6" applyFont="1" applyBorder="1" applyAlignment="1">
      <alignment horizontal="right" vertical="center" wrapText="1" readingOrder="2"/>
    </xf>
    <xf numFmtId="1" fontId="5" fillId="0" borderId="152" xfId="1" applyNumberFormat="1" applyFont="1" applyBorder="1" applyAlignment="1">
      <alignment horizontal="center" vertical="center" readingOrder="2"/>
    </xf>
    <xf numFmtId="1" fontId="5" fillId="0" borderId="153" xfId="1" applyNumberFormat="1" applyFont="1" applyBorder="1" applyAlignment="1">
      <alignment horizontal="center" vertical="center" readingOrder="2"/>
    </xf>
    <xf numFmtId="0" fontId="16" fillId="0" borderId="5" xfId="6" applyFont="1" applyBorder="1" applyAlignment="1">
      <alignment horizontal="center" vertical="center"/>
    </xf>
    <xf numFmtId="0" fontId="16" fillId="0" borderId="0" xfId="6" applyFont="1" applyAlignment="1">
      <alignment horizontal="center" vertical="center" wrapText="1"/>
    </xf>
    <xf numFmtId="0" fontId="14" fillId="0" borderId="19" xfId="1" applyFont="1" applyBorder="1" applyAlignment="1"/>
    <xf numFmtId="0" fontId="14" fillId="0" borderId="20" xfId="1" applyFont="1" applyBorder="1" applyAlignment="1"/>
    <xf numFmtId="0" fontId="14" fillId="0" borderId="23" xfId="1" applyFont="1" applyBorder="1" applyAlignment="1"/>
    <xf numFmtId="0" fontId="14" fillId="0" borderId="24" xfId="1" applyFont="1" applyBorder="1" applyAlignment="1"/>
    <xf numFmtId="0" fontId="14" fillId="5" borderId="26" xfId="1" applyFont="1" applyFill="1" applyBorder="1" applyAlignment="1"/>
    <xf numFmtId="0" fontId="14" fillId="5" borderId="27" xfId="1" applyFont="1" applyFill="1" applyBorder="1" applyAlignment="1"/>
    <xf numFmtId="0" fontId="14" fillId="0" borderId="28" xfId="1" applyFont="1" applyBorder="1" applyAlignment="1">
      <alignment textRotation="90"/>
    </xf>
    <xf numFmtId="0" fontId="14" fillId="0" borderId="29" xfId="1" applyFont="1" applyBorder="1" applyAlignment="1"/>
    <xf numFmtId="0" fontId="11" fillId="0" borderId="9" xfId="1" applyFont="1" applyBorder="1" applyAlignment="1">
      <alignment textRotation="90"/>
    </xf>
    <xf numFmtId="0" fontId="54" fillId="0" borderId="0" xfId="0" applyFont="1"/>
    <xf numFmtId="0" fontId="55" fillId="0" borderId="149" xfId="0" applyFont="1" applyBorder="1" applyAlignment="1"/>
    <xf numFmtId="0" fontId="55" fillId="0" borderId="26" xfId="0" applyFont="1" applyBorder="1" applyAlignment="1"/>
    <xf numFmtId="0" fontId="2" fillId="0" borderId="161" xfId="0" applyFont="1" applyBorder="1"/>
    <xf numFmtId="0" fontId="2" fillId="0" borderId="162" xfId="0" applyFont="1" applyBorder="1"/>
    <xf numFmtId="0" fontId="0" fillId="0" borderId="6" xfId="0" applyBorder="1"/>
    <xf numFmtId="0" fontId="0" fillId="0" borderId="0" xfId="0" applyBorder="1"/>
    <xf numFmtId="14" fontId="0" fillId="0" borderId="6" xfId="0" applyNumberFormat="1" applyBorder="1"/>
    <xf numFmtId="0" fontId="0" fillId="0" borderId="7" xfId="0" applyBorder="1"/>
    <xf numFmtId="0" fontId="0" fillId="0" borderId="8" xfId="0" applyBorder="1" applyAlignment="1"/>
    <xf numFmtId="0" fontId="0" fillId="0" borderId="13" xfId="0" applyBorder="1"/>
    <xf numFmtId="0" fontId="0" fillId="0" borderId="26" xfId="0" applyBorder="1"/>
    <xf numFmtId="0" fontId="19" fillId="5" borderId="115" xfId="3" applyFont="1" applyFill="1" applyBorder="1" applyAlignment="1">
      <alignment horizontal="center" vertical="center" wrapText="1" readingOrder="2"/>
    </xf>
    <xf numFmtId="0" fontId="21" fillId="5" borderId="115" xfId="3" applyFont="1" applyFill="1" applyBorder="1" applyAlignment="1">
      <alignment horizontal="center" vertical="center" wrapText="1" readingOrder="2"/>
    </xf>
    <xf numFmtId="0" fontId="18" fillId="2" borderId="115" xfId="3" applyFont="1" applyFill="1" applyBorder="1" applyAlignment="1">
      <alignment horizontal="center" vertical="center" wrapText="1" readingOrder="2"/>
    </xf>
    <xf numFmtId="0" fontId="21" fillId="6" borderId="115" xfId="3" applyFont="1" applyFill="1" applyBorder="1" applyAlignment="1">
      <alignment horizontal="center" vertical="center" wrapText="1" readingOrder="2"/>
    </xf>
    <xf numFmtId="0" fontId="21" fillId="5" borderId="115" xfId="3" applyFont="1" applyFill="1" applyBorder="1" applyAlignment="1">
      <alignment horizontal="center" vertical="center"/>
    </xf>
    <xf numFmtId="0" fontId="21" fillId="5" borderId="115" xfId="3" applyFont="1" applyFill="1" applyBorder="1" applyAlignment="1">
      <alignment horizontal="center" vertical="center" wrapText="1"/>
    </xf>
    <xf numFmtId="0" fontId="21" fillId="3" borderId="115" xfId="3" applyFont="1" applyFill="1" applyBorder="1" applyAlignment="1">
      <alignment horizontal="center" vertical="center" wrapText="1" readingOrder="2"/>
    </xf>
    <xf numFmtId="0" fontId="18" fillId="0" borderId="120" xfId="3" applyFont="1" applyBorder="1" applyAlignment="1">
      <alignment horizontal="center" vertical="center" wrapText="1" readingOrder="2"/>
    </xf>
    <xf numFmtId="0" fontId="19" fillId="0" borderId="118" xfId="3" applyFont="1" applyBorder="1" applyAlignment="1">
      <alignment horizontal="center" vertical="center" wrapText="1" readingOrder="2"/>
    </xf>
    <xf numFmtId="0" fontId="18" fillId="2" borderId="118" xfId="3" applyFont="1" applyFill="1" applyBorder="1" applyAlignment="1">
      <alignment horizontal="center" vertical="center" wrapText="1" readingOrder="2"/>
    </xf>
    <xf numFmtId="0" fontId="19" fillId="3" borderId="121" xfId="3" applyFont="1" applyFill="1" applyBorder="1" applyAlignment="1">
      <alignment horizontal="center" vertical="center" wrapText="1" readingOrder="2"/>
    </xf>
    <xf numFmtId="0" fontId="18" fillId="0" borderId="122" xfId="3" applyFont="1" applyBorder="1" applyAlignment="1">
      <alignment horizontal="center" vertical="center" wrapText="1" readingOrder="2"/>
    </xf>
    <xf numFmtId="0" fontId="21" fillId="3" borderId="121" xfId="3" applyFont="1" applyFill="1" applyBorder="1" applyAlignment="1">
      <alignment horizontal="center" vertical="center" wrapText="1" readingOrder="2"/>
    </xf>
    <xf numFmtId="0" fontId="19" fillId="0" borderId="122" xfId="3" applyFont="1" applyBorder="1" applyAlignment="1">
      <alignment horizontal="center" vertical="center" wrapText="1" readingOrder="2"/>
    </xf>
    <xf numFmtId="2" fontId="6" fillId="0" borderId="41" xfId="1" applyNumberFormat="1" applyFont="1" applyBorder="1" applyAlignment="1">
      <alignment horizontal="center" vertical="center" wrapText="1" shrinkToFit="1"/>
    </xf>
    <xf numFmtId="0" fontId="18" fillId="0" borderId="109" xfId="6" applyFont="1" applyBorder="1" applyAlignment="1">
      <alignment horizontal="center" vertical="center" wrapText="1" readingOrder="2"/>
    </xf>
    <xf numFmtId="0" fontId="18" fillId="0" borderId="108" xfId="6" applyFont="1" applyBorder="1" applyAlignment="1">
      <alignment horizontal="center" vertical="center" wrapText="1" readingOrder="2"/>
    </xf>
    <xf numFmtId="2" fontId="11" fillId="0" borderId="0" xfId="1" applyNumberFormat="1" applyFont="1" applyProtection="1"/>
    <xf numFmtId="0" fontId="6" fillId="0" borderId="5" xfId="13" applyFont="1" applyBorder="1" applyAlignment="1">
      <alignment horizontal="center" vertical="center" readingOrder="2"/>
    </xf>
    <xf numFmtId="0" fontId="16" fillId="0" borderId="5" xfId="13" applyFont="1" applyBorder="1" applyAlignment="1">
      <alignment horizontal="center" vertical="center" readingOrder="2"/>
    </xf>
    <xf numFmtId="0" fontId="6" fillId="5" borderId="5" xfId="13" applyFont="1" applyFill="1" applyBorder="1" applyAlignment="1">
      <alignment horizontal="center" vertical="center" readingOrder="2"/>
    </xf>
    <xf numFmtId="0" fontId="16" fillId="5" borderId="102" xfId="8" applyFont="1" applyFill="1" applyBorder="1" applyAlignment="1">
      <alignment horizontal="center" vertical="center"/>
    </xf>
    <xf numFmtId="0" fontId="16" fillId="5" borderId="17" xfId="8" applyFont="1" applyFill="1" applyBorder="1" applyAlignment="1">
      <alignment horizontal="center" vertical="center"/>
    </xf>
    <xf numFmtId="0" fontId="16" fillId="5" borderId="109" xfId="8" applyFont="1" applyFill="1" applyBorder="1" applyAlignment="1">
      <alignment horizontal="center" vertical="center"/>
    </xf>
    <xf numFmtId="0" fontId="10" fillId="5" borderId="17" xfId="8" applyFont="1" applyFill="1" applyBorder="1" applyAlignment="1">
      <alignment horizontal="center" vertical="center"/>
    </xf>
    <xf numFmtId="0" fontId="10" fillId="5" borderId="109" xfId="8" applyFont="1" applyFill="1" applyBorder="1" applyAlignment="1">
      <alignment horizontal="center" vertical="center"/>
    </xf>
    <xf numFmtId="0" fontId="56" fillId="5" borderId="102" xfId="0" applyFont="1" applyFill="1" applyBorder="1" applyAlignment="1">
      <alignment vertical="top" wrapText="1"/>
    </xf>
    <xf numFmtId="0" fontId="56" fillId="5" borderId="160" xfId="0" applyFont="1" applyFill="1" applyBorder="1" applyAlignment="1">
      <alignment vertical="top" wrapText="1"/>
    </xf>
    <xf numFmtId="0" fontId="56" fillId="5" borderId="102" xfId="0" applyFont="1" applyFill="1" applyBorder="1" applyAlignment="1">
      <alignment horizontal="center" vertical="top"/>
    </xf>
    <xf numFmtId="0" fontId="56" fillId="5" borderId="105" xfId="0" applyFont="1" applyFill="1" applyBorder="1" applyAlignment="1">
      <alignment horizontal="center" vertical="top"/>
    </xf>
    <xf numFmtId="0" fontId="56" fillId="5" borderId="102" xfId="0" applyFont="1" applyFill="1" applyBorder="1" applyAlignment="1">
      <alignment horizontal="center" vertical="top" wrapText="1"/>
    </xf>
    <xf numFmtId="0" fontId="57" fillId="5" borderId="109" xfId="0" applyFont="1" applyFill="1" applyBorder="1" applyAlignment="1">
      <alignment vertical="center" wrapText="1"/>
    </xf>
    <xf numFmtId="0" fontId="2" fillId="5" borderId="109" xfId="0" applyFont="1" applyFill="1" applyBorder="1"/>
    <xf numFmtId="0" fontId="0" fillId="5" borderId="109" xfId="0" applyFill="1" applyBorder="1"/>
    <xf numFmtId="0" fontId="0" fillId="5" borderId="109" xfId="0" applyFill="1" applyBorder="1" applyAlignment="1">
      <alignment vertical="top"/>
    </xf>
    <xf numFmtId="0" fontId="0" fillId="5" borderId="109" xfId="0" applyFill="1" applyBorder="1" applyAlignment="1">
      <alignment horizontal="center" vertical="top"/>
    </xf>
    <xf numFmtId="1" fontId="5" fillId="4" borderId="5" xfId="1" applyNumberFormat="1" applyFont="1" applyFill="1" applyBorder="1" applyAlignment="1">
      <alignment horizontal="center" vertical="center"/>
    </xf>
    <xf numFmtId="1" fontId="5" fillId="0" borderId="5" xfId="1" applyNumberFormat="1" applyFont="1" applyBorder="1" applyAlignment="1">
      <alignment horizontal="center" vertical="center" wrapText="1"/>
    </xf>
    <xf numFmtId="1" fontId="17" fillId="0" borderId="5" xfId="1" applyNumberFormat="1" applyFont="1" applyBorder="1" applyAlignment="1">
      <alignment horizontal="center" vertical="center"/>
    </xf>
    <xf numFmtId="1" fontId="11" fillId="0" borderId="0" xfId="1" applyNumberFormat="1" applyFont="1"/>
    <xf numFmtId="2" fontId="16" fillId="8" borderId="140" xfId="1" applyNumberFormat="1" applyFont="1" applyFill="1" applyBorder="1" applyAlignment="1" applyProtection="1">
      <alignment horizontal="center" vertical="center" readingOrder="2"/>
      <protection hidden="1"/>
    </xf>
    <xf numFmtId="2" fontId="16" fillId="8" borderId="142" xfId="1" applyNumberFormat="1" applyFont="1" applyFill="1" applyBorder="1" applyAlignment="1" applyProtection="1">
      <alignment horizontal="center" vertical="center" readingOrder="2"/>
      <protection hidden="1"/>
    </xf>
    <xf numFmtId="2" fontId="16" fillId="0" borderId="136" xfId="1" applyNumberFormat="1" applyFont="1" applyFill="1" applyBorder="1" applyAlignment="1" applyProtection="1">
      <alignment horizontal="center" vertical="center" readingOrder="2"/>
      <protection locked="0"/>
    </xf>
    <xf numFmtId="0" fontId="2" fillId="0" borderId="0" xfId="1"/>
    <xf numFmtId="0" fontId="6" fillId="5" borderId="165" xfId="1" applyFont="1" applyFill="1" applyBorder="1" applyAlignment="1">
      <alignment horizontal="center" vertical="center" readingOrder="2"/>
    </xf>
    <xf numFmtId="0" fontId="6" fillId="5" borderId="14" xfId="1" applyFont="1" applyFill="1" applyBorder="1" applyAlignment="1">
      <alignment horizontal="center" vertical="center" readingOrder="2"/>
    </xf>
    <xf numFmtId="0" fontId="6" fillId="5" borderId="15" xfId="1" applyFont="1" applyFill="1" applyBorder="1" applyAlignment="1">
      <alignment horizontal="center" vertical="center" readingOrder="2"/>
    </xf>
    <xf numFmtId="0" fontId="6" fillId="5" borderId="17" xfId="1" applyFont="1" applyFill="1" applyBorder="1" applyAlignment="1">
      <alignment horizontal="center" vertical="center" readingOrder="2"/>
    </xf>
    <xf numFmtId="0" fontId="59" fillId="0" borderId="0" xfId="1" applyFont="1" applyAlignment="1">
      <alignment vertical="top"/>
    </xf>
    <xf numFmtId="3" fontId="59" fillId="9" borderId="0" xfId="1" applyNumberFormat="1" applyFont="1" applyFill="1" applyAlignment="1">
      <alignment vertical="top"/>
    </xf>
    <xf numFmtId="0" fontId="59" fillId="9" borderId="0" xfId="1" applyFont="1" applyFill="1" applyAlignment="1">
      <alignment vertical="top"/>
    </xf>
    <xf numFmtId="0" fontId="6" fillId="0" borderId="12" xfId="1" applyFont="1" applyBorder="1" applyAlignment="1">
      <alignment horizontal="center" vertical="center" wrapText="1" readingOrder="2"/>
    </xf>
    <xf numFmtId="3" fontId="6" fillId="0" borderId="11" xfId="14" applyNumberFormat="1" applyFont="1" applyBorder="1" applyAlignment="1">
      <alignment horizontal="center" vertical="center" readingOrder="2"/>
    </xf>
    <xf numFmtId="3" fontId="6" fillId="0" borderId="129" xfId="14" applyNumberFormat="1" applyFont="1" applyBorder="1" applyAlignment="1">
      <alignment horizontal="center" vertical="center" readingOrder="2"/>
    </xf>
    <xf numFmtId="3" fontId="61" fillId="0" borderId="129" xfId="15" applyNumberFormat="1" applyFont="1" applyBorder="1" applyAlignment="1">
      <alignment horizontal="center" vertical="center"/>
    </xf>
    <xf numFmtId="3" fontId="6" fillId="0" borderId="166" xfId="14" applyNumberFormat="1" applyFont="1" applyBorder="1" applyAlignment="1">
      <alignment horizontal="center" vertical="center" readingOrder="2"/>
    </xf>
    <xf numFmtId="3" fontId="6" fillId="5" borderId="18" xfId="14" applyNumberFormat="1" applyFont="1" applyFill="1" applyBorder="1" applyAlignment="1">
      <alignment horizontal="center" vertical="center" readingOrder="2"/>
    </xf>
    <xf numFmtId="4" fontId="59" fillId="0" borderId="0" xfId="1" applyNumberFormat="1" applyFont="1" applyAlignment="1">
      <alignment vertical="top"/>
    </xf>
    <xf numFmtId="4" fontId="59" fillId="9" borderId="0" xfId="1" applyNumberFormat="1" applyFont="1" applyFill="1" applyAlignment="1">
      <alignment vertical="top"/>
    </xf>
    <xf numFmtId="2" fontId="2" fillId="0" borderId="0" xfId="1" applyNumberFormat="1" applyAlignment="1">
      <alignment horizontal="center" vertical="center"/>
    </xf>
    <xf numFmtId="0" fontId="6" fillId="0" borderId="29" xfId="1" applyFont="1" applyBorder="1" applyAlignment="1">
      <alignment horizontal="center" vertical="center" wrapText="1" readingOrder="2"/>
    </xf>
    <xf numFmtId="3" fontId="6" fillId="0" borderId="30" xfId="14" applyNumberFormat="1" applyFont="1" applyBorder="1" applyAlignment="1">
      <alignment horizontal="center" vertical="center" readingOrder="2"/>
    </xf>
    <xf numFmtId="3" fontId="6" fillId="0" borderId="5" xfId="14" applyNumberFormat="1" applyFont="1" applyBorder="1" applyAlignment="1">
      <alignment horizontal="center" vertical="center" readingOrder="2"/>
    </xf>
    <xf numFmtId="3" fontId="61" fillId="0" borderId="5" xfId="15" applyNumberFormat="1" applyFont="1" applyBorder="1" applyAlignment="1">
      <alignment horizontal="center" vertical="center"/>
    </xf>
    <xf numFmtId="3" fontId="6" fillId="0" borderId="38" xfId="14" applyNumberFormat="1" applyFont="1" applyBorder="1" applyAlignment="1">
      <alignment horizontal="center" vertical="center" readingOrder="2"/>
    </xf>
    <xf numFmtId="3" fontId="6" fillId="5" borderId="22" xfId="14" applyNumberFormat="1" applyFont="1" applyFill="1" applyBorder="1" applyAlignment="1">
      <alignment horizontal="center" vertical="center" readingOrder="2"/>
    </xf>
    <xf numFmtId="0" fontId="6" fillId="0" borderId="168" xfId="1" applyFont="1" applyBorder="1" applyAlignment="1">
      <alignment horizontal="center" vertical="center" wrapText="1" readingOrder="2"/>
    </xf>
    <xf numFmtId="3" fontId="6" fillId="0" borderId="169" xfId="14" applyNumberFormat="1" applyFont="1" applyBorder="1" applyAlignment="1">
      <alignment horizontal="center" vertical="center" readingOrder="2"/>
    </xf>
    <xf numFmtId="3" fontId="6" fillId="0" borderId="170" xfId="14" applyNumberFormat="1" applyFont="1" applyBorder="1" applyAlignment="1">
      <alignment horizontal="center" vertical="center" readingOrder="2"/>
    </xf>
    <xf numFmtId="3" fontId="61" fillId="0" borderId="170" xfId="15" applyNumberFormat="1" applyFont="1" applyBorder="1" applyAlignment="1">
      <alignment horizontal="center" vertical="center"/>
    </xf>
    <xf numFmtId="3" fontId="6" fillId="0" borderId="171" xfId="14" applyNumberFormat="1" applyFont="1" applyBorder="1" applyAlignment="1">
      <alignment horizontal="center" vertical="center" readingOrder="2"/>
    </xf>
    <xf numFmtId="3" fontId="6" fillId="5" borderId="25" xfId="14" applyNumberFormat="1" applyFont="1" applyFill="1" applyBorder="1" applyAlignment="1">
      <alignment horizontal="center" vertical="center" readingOrder="2"/>
    </xf>
    <xf numFmtId="3" fontId="61" fillId="9" borderId="11" xfId="1" applyNumberFormat="1" applyFont="1" applyFill="1" applyBorder="1" applyAlignment="1">
      <alignment horizontal="center" vertical="center"/>
    </xf>
    <xf numFmtId="3" fontId="61" fillId="9" borderId="30" xfId="1" applyNumberFormat="1" applyFont="1" applyFill="1" applyBorder="1" applyAlignment="1">
      <alignment horizontal="center" vertical="center"/>
    </xf>
    <xf numFmtId="3" fontId="61" fillId="9" borderId="169" xfId="1" applyNumberFormat="1" applyFont="1" applyFill="1" applyBorder="1" applyAlignment="1">
      <alignment horizontal="center" vertical="center"/>
    </xf>
    <xf numFmtId="3" fontId="6" fillId="5" borderId="165" xfId="14" applyNumberFormat="1" applyFont="1" applyFill="1" applyBorder="1" applyAlignment="1">
      <alignment horizontal="center" vertical="center" readingOrder="2"/>
    </xf>
    <xf numFmtId="3" fontId="6" fillId="5" borderId="17" xfId="14" applyNumberFormat="1" applyFont="1" applyFill="1" applyBorder="1" applyAlignment="1">
      <alignment horizontal="center" vertical="center" readingOrder="2"/>
    </xf>
    <xf numFmtId="0" fontId="2" fillId="0" borderId="0" xfId="1" applyAlignment="1">
      <alignment readingOrder="2"/>
    </xf>
    <xf numFmtId="0" fontId="2" fillId="0" borderId="0" xfId="1" applyAlignment="1">
      <alignment horizontal="right" wrapText="1" readingOrder="2"/>
    </xf>
    <xf numFmtId="2" fontId="2" fillId="0" borderId="0" xfId="1" applyNumberFormat="1" applyAlignment="1">
      <alignment readingOrder="2"/>
    </xf>
    <xf numFmtId="3" fontId="6" fillId="0" borderId="42" xfId="1" applyNumberFormat="1" applyFont="1" applyBorder="1" applyAlignment="1">
      <alignment horizontal="center" vertical="center" wrapText="1" shrinkToFit="1"/>
    </xf>
    <xf numFmtId="49" fontId="0" fillId="0" borderId="7" xfId="0" applyNumberFormat="1" applyBorder="1"/>
    <xf numFmtId="1" fontId="14" fillId="3" borderId="112" xfId="3" applyNumberFormat="1" applyFont="1" applyFill="1" applyBorder="1" applyAlignment="1">
      <alignment horizontal="center" vertical="center" wrapText="1" readingOrder="2"/>
    </xf>
    <xf numFmtId="1" fontId="14" fillId="3" borderId="111" xfId="6" applyNumberFormat="1" applyFont="1" applyFill="1" applyBorder="1" applyAlignment="1">
      <alignment horizontal="center" vertical="center" wrapText="1" readingOrder="2"/>
    </xf>
    <xf numFmtId="1" fontId="18" fillId="0" borderId="114" xfId="6" applyNumberFormat="1" applyFont="1" applyBorder="1" applyAlignment="1">
      <alignment horizontal="right" vertical="center" wrapText="1" readingOrder="2"/>
    </xf>
    <xf numFmtId="0" fontId="6" fillId="5" borderId="40" xfId="1" applyFont="1" applyFill="1" applyBorder="1" applyAlignment="1">
      <alignment horizontal="center" vertical="center" wrapText="1"/>
    </xf>
    <xf numFmtId="0" fontId="6" fillId="5" borderId="43" xfId="1" applyFont="1" applyFill="1" applyBorder="1" applyAlignment="1">
      <alignment horizontal="center" vertical="center" wrapText="1"/>
    </xf>
    <xf numFmtId="0" fontId="6" fillId="5" borderId="47" xfId="1" applyFont="1" applyFill="1" applyBorder="1" applyAlignment="1">
      <alignment horizontal="center" vertical="center" wrapText="1"/>
    </xf>
    <xf numFmtId="0" fontId="13" fillId="0" borderId="33" xfId="1" applyFont="1" applyBorder="1" applyAlignment="1">
      <alignment horizontal="center" vertical="center" wrapText="1"/>
    </xf>
    <xf numFmtId="0" fontId="14" fillId="5" borderId="40" xfId="1" applyFont="1" applyFill="1" applyBorder="1" applyAlignment="1">
      <alignment horizontal="center" vertical="center" wrapText="1"/>
    </xf>
    <xf numFmtId="0" fontId="14" fillId="5" borderId="43" xfId="1" applyFont="1" applyFill="1" applyBorder="1" applyAlignment="1">
      <alignment horizontal="center" vertical="center" wrapText="1"/>
    </xf>
    <xf numFmtId="0" fontId="14" fillId="5" borderId="47" xfId="1" applyFont="1" applyFill="1" applyBorder="1" applyAlignment="1">
      <alignment horizontal="center" vertical="center" wrapText="1"/>
    </xf>
    <xf numFmtId="0" fontId="14" fillId="5" borderId="44" xfId="1" applyFont="1" applyFill="1" applyBorder="1" applyAlignment="1">
      <alignment horizontal="center" vertical="center" wrapText="1"/>
    </xf>
    <xf numFmtId="0" fontId="14" fillId="5" borderId="41" xfId="1" applyFont="1" applyFill="1" applyBorder="1" applyAlignment="1">
      <alignment horizontal="center" vertical="center" wrapText="1"/>
    </xf>
    <xf numFmtId="0" fontId="14" fillId="5" borderId="45" xfId="1" applyFont="1" applyFill="1" applyBorder="1" applyAlignment="1">
      <alignment horizontal="center" vertical="center" wrapText="1"/>
    </xf>
    <xf numFmtId="0" fontId="14" fillId="5" borderId="42" xfId="1" applyFont="1" applyFill="1" applyBorder="1" applyAlignment="1">
      <alignment horizontal="center" vertical="center" wrapText="1"/>
    </xf>
    <xf numFmtId="0" fontId="14" fillId="5" borderId="46" xfId="1" applyFont="1" applyFill="1" applyBorder="1" applyAlignment="1">
      <alignment horizontal="center" vertical="center" wrapText="1"/>
    </xf>
    <xf numFmtId="0" fontId="14" fillId="5" borderId="41" xfId="1" applyFont="1" applyFill="1" applyBorder="1" applyAlignment="1">
      <alignment horizontal="center" vertical="center" textRotation="90" wrapText="1"/>
    </xf>
    <xf numFmtId="0" fontId="14" fillId="5" borderId="45" xfId="1" applyFont="1" applyFill="1" applyBorder="1" applyAlignment="1">
      <alignment horizontal="center" vertical="center" textRotation="90" wrapText="1"/>
    </xf>
    <xf numFmtId="0" fontId="14" fillId="5" borderId="51" xfId="1" applyFont="1" applyFill="1" applyBorder="1" applyAlignment="1">
      <alignment horizontal="center" vertical="center" textRotation="90" wrapText="1"/>
    </xf>
    <xf numFmtId="0" fontId="5" fillId="5" borderId="40" xfId="1" applyFont="1" applyFill="1" applyBorder="1" applyAlignment="1">
      <alignment horizontal="center" vertical="center" wrapText="1"/>
    </xf>
    <xf numFmtId="0" fontId="5" fillId="5" borderId="43" xfId="1" applyFont="1" applyFill="1" applyBorder="1" applyAlignment="1">
      <alignment horizontal="center" vertical="center" wrapText="1"/>
    </xf>
    <xf numFmtId="0" fontId="5" fillId="5" borderId="47" xfId="1" applyFont="1" applyFill="1" applyBorder="1" applyAlignment="1">
      <alignment horizontal="center" vertical="center" wrapText="1"/>
    </xf>
    <xf numFmtId="0" fontId="14" fillId="5" borderId="48" xfId="1" applyFont="1" applyFill="1" applyBorder="1" applyAlignment="1">
      <alignment horizontal="center" vertical="center" wrapText="1"/>
    </xf>
    <xf numFmtId="0" fontId="14" fillId="5" borderId="49" xfId="1" applyFont="1" applyFill="1" applyBorder="1" applyAlignment="1">
      <alignment horizontal="center" vertical="center" wrapText="1"/>
    </xf>
    <xf numFmtId="0" fontId="5" fillId="0" borderId="52" xfId="6" applyFont="1" applyBorder="1" applyAlignment="1">
      <alignment horizontal="center" vertical="center" wrapText="1"/>
    </xf>
    <xf numFmtId="0" fontId="5" fillId="0" borderId="56" xfId="6" applyFont="1" applyBorder="1" applyAlignment="1">
      <alignment horizontal="center" vertical="center" wrapText="1"/>
    </xf>
    <xf numFmtId="0" fontId="5" fillId="0" borderId="60" xfId="6" applyFont="1" applyBorder="1" applyAlignment="1">
      <alignment horizontal="center" vertical="center" wrapText="1"/>
    </xf>
    <xf numFmtId="0" fontId="6" fillId="0" borderId="53" xfId="6" applyFont="1" applyBorder="1" applyAlignment="1">
      <alignment horizontal="center" vertical="center" wrapText="1" readingOrder="2"/>
    </xf>
    <xf numFmtId="0" fontId="6" fillId="0" borderId="43" xfId="6" applyFont="1" applyBorder="1" applyAlignment="1">
      <alignment horizontal="center" vertical="center" wrapText="1" readingOrder="2"/>
    </xf>
    <xf numFmtId="0" fontId="6" fillId="0" borderId="61" xfId="6" applyFont="1" applyBorder="1" applyAlignment="1">
      <alignment horizontal="center" vertical="center" wrapText="1" readingOrder="2"/>
    </xf>
    <xf numFmtId="0" fontId="5" fillId="0" borderId="53" xfId="6" applyFont="1" applyBorder="1" applyAlignment="1">
      <alignment horizontal="center" vertical="center" wrapText="1"/>
    </xf>
    <xf numFmtId="0" fontId="5" fillId="0" borderId="44" xfId="6" applyFont="1" applyBorder="1" applyAlignment="1">
      <alignment horizontal="center" vertical="center" wrapText="1"/>
    </xf>
    <xf numFmtId="0" fontId="16" fillId="5" borderId="40" xfId="1" applyFont="1" applyFill="1" applyBorder="1" applyAlignment="1">
      <alignment horizontal="center" vertical="center" wrapText="1"/>
    </xf>
    <xf numFmtId="0" fontId="16" fillId="5" borderId="43" xfId="1" applyFont="1" applyFill="1" applyBorder="1" applyAlignment="1">
      <alignment horizontal="center" vertical="center" wrapText="1"/>
    </xf>
    <xf numFmtId="0" fontId="16" fillId="5" borderId="47" xfId="1" applyFont="1" applyFill="1" applyBorder="1" applyAlignment="1">
      <alignment horizontal="center" vertical="center" wrapText="1"/>
    </xf>
    <xf numFmtId="0" fontId="16" fillId="5" borderId="41" xfId="1" applyFont="1" applyFill="1" applyBorder="1" applyAlignment="1">
      <alignment horizontal="center" vertical="center" textRotation="90" wrapText="1"/>
    </xf>
    <xf numFmtId="0" fontId="16" fillId="5" borderId="45" xfId="1" applyFont="1" applyFill="1" applyBorder="1" applyAlignment="1">
      <alignment horizontal="center" vertical="center" textRotation="90" wrapText="1"/>
    </xf>
    <xf numFmtId="0" fontId="16" fillId="5" borderId="51" xfId="1" applyFont="1" applyFill="1" applyBorder="1" applyAlignment="1">
      <alignment horizontal="center" vertical="center" textRotation="90" wrapText="1"/>
    </xf>
    <xf numFmtId="0" fontId="5" fillId="0" borderId="43" xfId="6" applyFont="1" applyBorder="1" applyAlignment="1">
      <alignment horizontal="center" vertical="center" wrapText="1"/>
    </xf>
    <xf numFmtId="0" fontId="5" fillId="0" borderId="61" xfId="6" applyFont="1" applyBorder="1" applyAlignment="1">
      <alignment horizontal="center" vertical="center" wrapText="1"/>
    </xf>
    <xf numFmtId="0" fontId="5" fillId="0" borderId="54" xfId="6" applyFont="1" applyBorder="1" applyAlignment="1">
      <alignment horizontal="center" vertical="center" wrapText="1"/>
    </xf>
    <xf numFmtId="0" fontId="5" fillId="0" borderId="57" xfId="6" applyFont="1" applyBorder="1" applyAlignment="1">
      <alignment horizontal="center" vertical="center" wrapText="1"/>
    </xf>
    <xf numFmtId="0" fontId="5" fillId="0" borderId="58" xfId="6" applyFont="1" applyBorder="1" applyAlignment="1">
      <alignment horizontal="center" vertical="center" wrapText="1"/>
    </xf>
    <xf numFmtId="0" fontId="5" fillId="0" borderId="53" xfId="6" applyFont="1" applyBorder="1" applyAlignment="1">
      <alignment horizontal="center" vertical="center" textRotation="90" wrapText="1"/>
    </xf>
    <xf numFmtId="0" fontId="5" fillId="0" borderId="43" xfId="6" applyFont="1" applyBorder="1" applyAlignment="1">
      <alignment horizontal="center" vertical="center" textRotation="90" wrapText="1"/>
    </xf>
    <xf numFmtId="0" fontId="5" fillId="0" borderId="61" xfId="6" applyFont="1" applyBorder="1" applyAlignment="1">
      <alignment horizontal="center" vertical="center" textRotation="90" wrapText="1"/>
    </xf>
    <xf numFmtId="0" fontId="6" fillId="0" borderId="0" xfId="1" applyFont="1" applyBorder="1" applyAlignment="1">
      <alignment horizontal="center" vertical="center" wrapText="1"/>
    </xf>
    <xf numFmtId="49" fontId="5" fillId="0" borderId="62" xfId="6" applyNumberFormat="1" applyFont="1" applyBorder="1" applyAlignment="1">
      <alignment horizontal="center" vertical="center" wrapText="1"/>
    </xf>
    <xf numFmtId="49" fontId="5" fillId="0" borderId="63" xfId="6" applyNumberFormat="1" applyFont="1" applyBorder="1" applyAlignment="1">
      <alignment horizontal="center" vertical="center" wrapText="1"/>
    </xf>
    <xf numFmtId="0" fontId="14" fillId="0" borderId="31" xfId="1" applyFont="1" applyBorder="1" applyAlignment="1">
      <alignment horizontal="center" vertical="center" wrapText="1"/>
    </xf>
    <xf numFmtId="0" fontId="13" fillId="0" borderId="0" xfId="3" applyFont="1" applyAlignment="1">
      <alignment horizontal="center" vertical="center" readingOrder="1"/>
    </xf>
    <xf numFmtId="0" fontId="18" fillId="0" borderId="1" xfId="3" applyFont="1" applyBorder="1" applyAlignment="1">
      <alignment horizontal="left" vertical="center" readingOrder="1"/>
    </xf>
    <xf numFmtId="0" fontId="18" fillId="0" borderId="102" xfId="3" applyFont="1" applyBorder="1" applyAlignment="1">
      <alignment horizontal="center" vertical="center" wrapText="1" readingOrder="2"/>
    </xf>
    <xf numFmtId="0" fontId="18" fillId="0" borderId="106" xfId="3" applyFont="1" applyBorder="1" applyAlignment="1">
      <alignment horizontal="center" vertical="center" wrapText="1" readingOrder="2"/>
    </xf>
    <xf numFmtId="0" fontId="18" fillId="0" borderId="109" xfId="3" applyFont="1" applyBorder="1" applyAlignment="1">
      <alignment horizontal="center" vertical="center" wrapText="1" readingOrder="2"/>
    </xf>
    <xf numFmtId="0" fontId="18" fillId="0" borderId="103" xfId="3" applyFont="1" applyBorder="1" applyAlignment="1">
      <alignment horizontal="center" vertical="center" wrapText="1" readingOrder="2"/>
    </xf>
    <xf numFmtId="0" fontId="18" fillId="0" borderId="104" xfId="3" applyFont="1" applyBorder="1" applyAlignment="1">
      <alignment horizontal="center" vertical="center" wrapText="1" readingOrder="2"/>
    </xf>
    <xf numFmtId="0" fontId="18" fillId="0" borderId="105" xfId="3" applyFont="1" applyBorder="1" applyAlignment="1">
      <alignment horizontal="center" vertical="center" wrapText="1" readingOrder="2"/>
    </xf>
    <xf numFmtId="0" fontId="18" fillId="0" borderId="107" xfId="3" applyFont="1" applyBorder="1" applyAlignment="1">
      <alignment horizontal="center" vertical="center" wrapText="1" readingOrder="2"/>
    </xf>
    <xf numFmtId="0" fontId="18" fillId="0" borderId="1" xfId="3" applyFont="1" applyBorder="1" applyAlignment="1">
      <alignment horizontal="center" vertical="center" wrapText="1" readingOrder="2"/>
    </xf>
    <xf numFmtId="0" fontId="18" fillId="0" borderId="108" xfId="3" applyFont="1" applyBorder="1" applyAlignment="1">
      <alignment horizontal="center" vertical="center" wrapText="1" readingOrder="2"/>
    </xf>
    <xf numFmtId="0" fontId="11" fillId="0" borderId="104" xfId="3" applyFont="1" applyBorder="1" applyAlignment="1">
      <alignment horizontal="center" vertical="center" wrapText="1"/>
    </xf>
    <xf numFmtId="0" fontId="11" fillId="0" borderId="0" xfId="3" applyFont="1" applyBorder="1" applyAlignment="1">
      <alignment horizontal="center" vertical="center" wrapText="1"/>
    </xf>
    <xf numFmtId="0" fontId="6" fillId="0" borderId="102" xfId="3" applyFont="1" applyBorder="1" applyAlignment="1">
      <alignment horizontal="center" vertical="center" wrapText="1" readingOrder="2"/>
    </xf>
    <xf numFmtId="0" fontId="6" fillId="0" borderId="106" xfId="3" applyFont="1" applyBorder="1" applyAlignment="1">
      <alignment horizontal="center" vertical="center" wrapText="1" readingOrder="2"/>
    </xf>
    <xf numFmtId="0" fontId="6" fillId="0" borderId="109" xfId="3" applyFont="1" applyBorder="1" applyAlignment="1">
      <alignment horizontal="center" vertical="center" wrapText="1" readingOrder="2"/>
    </xf>
    <xf numFmtId="0" fontId="6" fillId="0" borderId="105" xfId="3" applyFont="1" applyBorder="1" applyAlignment="1">
      <alignment horizontal="center" vertical="center" wrapText="1" readingOrder="2"/>
    </xf>
    <xf numFmtId="0" fontId="6" fillId="0" borderId="110" xfId="3" applyFont="1" applyBorder="1" applyAlignment="1">
      <alignment horizontal="center" vertical="center" wrapText="1" readingOrder="2"/>
    </xf>
    <xf numFmtId="0" fontId="6" fillId="0" borderId="108" xfId="3" applyFont="1" applyBorder="1" applyAlignment="1">
      <alignment horizontal="center" vertical="center" wrapText="1" readingOrder="2"/>
    </xf>
    <xf numFmtId="0" fontId="11" fillId="0" borderId="0" xfId="6" applyFont="1" applyAlignment="1">
      <alignment horizontal="right"/>
    </xf>
    <xf numFmtId="0" fontId="5" fillId="0" borderId="0" xfId="6" applyFont="1" applyBorder="1" applyAlignment="1">
      <alignment horizontal="right" vertical="center"/>
    </xf>
    <xf numFmtId="0" fontId="5" fillId="0" borderId="0" xfId="6" applyFont="1" applyBorder="1" applyAlignment="1">
      <alignment horizontal="center"/>
    </xf>
    <xf numFmtId="0" fontId="27" fillId="0" borderId="0" xfId="6" applyFont="1" applyBorder="1" applyAlignment="1">
      <alignment horizontal="center"/>
    </xf>
    <xf numFmtId="0" fontId="16" fillId="5" borderId="38" xfId="6" applyFont="1" applyFill="1" applyBorder="1" applyAlignment="1">
      <alignment horizontal="center" vertical="center"/>
    </xf>
    <xf numFmtId="0" fontId="16" fillId="5" borderId="30" xfId="6" applyFont="1" applyFill="1" applyBorder="1" applyAlignment="1">
      <alignment horizontal="center" vertical="center"/>
    </xf>
    <xf numFmtId="0" fontId="27" fillId="4" borderId="38" xfId="6" applyFont="1" applyFill="1" applyBorder="1" applyAlignment="1">
      <alignment horizontal="center" vertical="center"/>
    </xf>
    <xf numFmtId="0" fontId="27" fillId="4" borderId="30" xfId="6" applyFont="1" applyFill="1" applyBorder="1" applyAlignment="1">
      <alignment horizontal="center" vertical="center"/>
    </xf>
    <xf numFmtId="0" fontId="27" fillId="0" borderId="34" xfId="6" applyFont="1" applyBorder="1" applyAlignment="1">
      <alignment horizontal="center" vertical="center" wrapText="1"/>
    </xf>
    <xf numFmtId="0" fontId="27" fillId="0" borderId="7" xfId="6" applyFont="1" applyBorder="1" applyAlignment="1">
      <alignment horizontal="center" vertical="center" wrapText="1"/>
    </xf>
    <xf numFmtId="0" fontId="46" fillId="5" borderId="5" xfId="7" applyFont="1" applyFill="1" applyBorder="1" applyAlignment="1">
      <alignment horizontal="center" vertical="center"/>
    </xf>
    <xf numFmtId="0" fontId="45" fillId="2" borderId="0" xfId="7" applyFont="1" applyFill="1" applyBorder="1" applyAlignment="1">
      <alignment horizontal="center" vertical="center"/>
    </xf>
    <xf numFmtId="0" fontId="46" fillId="0" borderId="5" xfId="7" applyFont="1" applyBorder="1" applyAlignment="1">
      <alignment horizontal="center" vertical="center"/>
    </xf>
    <xf numFmtId="0" fontId="11" fillId="0" borderId="104" xfId="6" applyFont="1" applyBorder="1" applyAlignment="1">
      <alignment horizontal="right" vertical="center" wrapText="1"/>
    </xf>
    <xf numFmtId="0" fontId="11" fillId="0" borderId="0" xfId="6" applyFont="1" applyBorder="1" applyAlignment="1">
      <alignment horizontal="right" vertical="center" wrapText="1"/>
    </xf>
    <xf numFmtId="0" fontId="6" fillId="0" borderId="102" xfId="6" applyFont="1" applyBorder="1" applyAlignment="1">
      <alignment horizontal="center" vertical="center" wrapText="1" readingOrder="2"/>
    </xf>
    <xf numFmtId="0" fontId="6" fillId="0" borderId="106" xfId="6" applyFont="1" applyBorder="1" applyAlignment="1">
      <alignment horizontal="center" vertical="center" wrapText="1" readingOrder="2"/>
    </xf>
    <xf numFmtId="0" fontId="6" fillId="0" borderId="109" xfId="6" applyFont="1" applyBorder="1" applyAlignment="1">
      <alignment horizontal="center" vertical="center" wrapText="1" readingOrder="2"/>
    </xf>
    <xf numFmtId="0" fontId="18" fillId="0" borderId="103" xfId="6" applyFont="1" applyBorder="1" applyAlignment="1">
      <alignment horizontal="center" vertical="center" wrapText="1" readingOrder="2"/>
    </xf>
    <xf numFmtId="0" fontId="18" fillId="0" borderId="104" xfId="6" applyFont="1" applyBorder="1" applyAlignment="1">
      <alignment horizontal="center" vertical="center" wrapText="1" readingOrder="2"/>
    </xf>
    <xf numFmtId="0" fontId="18" fillId="0" borderId="105" xfId="6" applyFont="1" applyBorder="1" applyAlignment="1">
      <alignment horizontal="center" vertical="center" wrapText="1" readingOrder="2"/>
    </xf>
    <xf numFmtId="0" fontId="18" fillId="0" borderId="102" xfId="6" applyFont="1" applyBorder="1" applyAlignment="1">
      <alignment horizontal="center" vertical="center" wrapText="1" readingOrder="2"/>
    </xf>
    <xf numFmtId="0" fontId="18" fillId="0" borderId="106" xfId="6" applyFont="1" applyBorder="1" applyAlignment="1">
      <alignment horizontal="center" vertical="center" wrapText="1" readingOrder="2"/>
    </xf>
    <xf numFmtId="0" fontId="18" fillId="0" borderId="109" xfId="6" applyFont="1" applyBorder="1" applyAlignment="1">
      <alignment horizontal="center" vertical="center" wrapText="1" readingOrder="2"/>
    </xf>
    <xf numFmtId="0" fontId="6" fillId="0" borderId="105" xfId="6" applyFont="1" applyBorder="1" applyAlignment="1">
      <alignment horizontal="center" vertical="center" wrapText="1" readingOrder="2"/>
    </xf>
    <xf numFmtId="0" fontId="6" fillId="0" borderId="110" xfId="6" applyFont="1" applyBorder="1" applyAlignment="1">
      <alignment horizontal="center" vertical="center" wrapText="1" readingOrder="2"/>
    </xf>
    <xf numFmtId="0" fontId="6" fillId="0" borderId="108" xfId="6" applyFont="1" applyBorder="1" applyAlignment="1">
      <alignment horizontal="center" vertical="center" wrapText="1" readingOrder="2"/>
    </xf>
    <xf numFmtId="0" fontId="18" fillId="0" borderId="107" xfId="6" applyFont="1" applyBorder="1" applyAlignment="1">
      <alignment horizontal="center" vertical="center" wrapText="1" readingOrder="2"/>
    </xf>
    <xf numFmtId="0" fontId="18" fillId="0" borderId="1" xfId="6" applyFont="1" applyBorder="1" applyAlignment="1">
      <alignment horizontal="center" vertical="center" wrapText="1" readingOrder="2"/>
    </xf>
    <xf numFmtId="0" fontId="18" fillId="0" borderId="108" xfId="6" applyFont="1" applyBorder="1" applyAlignment="1">
      <alignment horizontal="center" vertical="center" wrapText="1" readingOrder="2"/>
    </xf>
    <xf numFmtId="0" fontId="13" fillId="0" borderId="0" xfId="6" applyFont="1" applyAlignment="1">
      <alignment horizontal="center" vertical="center" readingOrder="1"/>
    </xf>
    <xf numFmtId="0" fontId="18" fillId="0" borderId="1" xfId="6" applyFont="1" applyBorder="1" applyAlignment="1">
      <alignment horizontal="left" vertical="center" readingOrder="1"/>
    </xf>
    <xf numFmtId="0" fontId="5" fillId="0" borderId="0" xfId="1" applyFont="1" applyBorder="1" applyAlignment="1">
      <alignment horizontal="right" vertical="center"/>
    </xf>
    <xf numFmtId="0" fontId="5" fillId="0" borderId="0" xfId="1" applyFont="1" applyBorder="1" applyAlignment="1">
      <alignment horizontal="center"/>
    </xf>
    <xf numFmtId="0" fontId="27" fillId="0" borderId="0" xfId="1" applyFont="1" applyBorder="1" applyAlignment="1">
      <alignment horizontal="center"/>
    </xf>
    <xf numFmtId="0" fontId="16" fillId="5" borderId="38" xfId="1" applyFont="1" applyFill="1" applyBorder="1" applyAlignment="1">
      <alignment horizontal="center" vertical="center"/>
    </xf>
    <xf numFmtId="0" fontId="16" fillId="5" borderId="30" xfId="1" applyFont="1" applyFill="1" applyBorder="1" applyAlignment="1">
      <alignment horizontal="center" vertical="center"/>
    </xf>
    <xf numFmtId="0" fontId="27" fillId="4" borderId="38" xfId="1" applyFont="1" applyFill="1" applyBorder="1" applyAlignment="1">
      <alignment horizontal="center" vertical="center"/>
    </xf>
    <xf numFmtId="0" fontId="27" fillId="4" borderId="30" xfId="1" applyFont="1" applyFill="1" applyBorder="1" applyAlignment="1">
      <alignment horizontal="center" vertical="center"/>
    </xf>
    <xf numFmtId="0" fontId="27" fillId="0" borderId="34" xfId="1" applyFont="1" applyBorder="1" applyAlignment="1">
      <alignment horizontal="center" vertical="center" wrapText="1"/>
    </xf>
    <xf numFmtId="0" fontId="27" fillId="0" borderId="7" xfId="1" applyFont="1" applyBorder="1" applyAlignment="1">
      <alignment horizontal="center" vertical="center" wrapText="1"/>
    </xf>
    <xf numFmtId="0" fontId="6" fillId="5" borderId="13" xfId="1" applyFont="1" applyFill="1" applyBorder="1" applyAlignment="1">
      <alignment horizontal="center" vertical="center" readingOrder="2"/>
    </xf>
    <xf numFmtId="0" fontId="6" fillId="5" borderId="16" xfId="1" applyFont="1" applyFill="1" applyBorder="1" applyAlignment="1">
      <alignment horizontal="center" vertical="center" readingOrder="2"/>
    </xf>
    <xf numFmtId="0" fontId="14" fillId="0" borderId="0" xfId="1" applyFont="1" applyBorder="1" applyAlignment="1">
      <alignment horizontal="center" vertical="center" readingOrder="2"/>
    </xf>
    <xf numFmtId="0" fontId="6" fillId="0" borderId="10" xfId="1" applyFont="1" applyBorder="1" applyAlignment="1">
      <alignment horizontal="center" vertical="center" readingOrder="2"/>
    </xf>
    <xf numFmtId="0" fontId="6" fillId="0" borderId="21" xfId="1" applyFont="1" applyBorder="1" applyAlignment="1">
      <alignment horizontal="center" vertical="center" readingOrder="2"/>
    </xf>
    <xf numFmtId="0" fontId="6" fillId="0" borderId="167" xfId="1" applyFont="1" applyBorder="1" applyAlignment="1">
      <alignment horizontal="center" vertical="center" readingOrder="2"/>
    </xf>
    <xf numFmtId="2" fontId="5" fillId="0" borderId="0" xfId="6" applyNumberFormat="1" applyFont="1" applyAlignment="1">
      <alignment horizontal="center" vertical="center"/>
    </xf>
    <xf numFmtId="2" fontId="5" fillId="0" borderId="1" xfId="6" applyNumberFormat="1" applyFont="1" applyBorder="1" applyAlignment="1">
      <alignment horizontal="center" vertical="center"/>
    </xf>
    <xf numFmtId="2" fontId="5" fillId="0" borderId="0" xfId="1" applyNumberFormat="1" applyFont="1" applyAlignment="1">
      <alignment horizontal="center" vertical="center"/>
    </xf>
    <xf numFmtId="2" fontId="5" fillId="0" borderId="1" xfId="1" applyNumberFormat="1" applyFont="1" applyBorder="1" applyAlignment="1">
      <alignment horizontal="center" vertical="center"/>
    </xf>
    <xf numFmtId="0" fontId="6" fillId="0" borderId="0" xfId="2" applyFont="1" applyBorder="1" applyAlignment="1">
      <alignment horizontal="center"/>
    </xf>
    <xf numFmtId="0" fontId="16" fillId="0" borderId="145" xfId="1" applyFont="1" applyFill="1" applyBorder="1" applyAlignment="1" applyProtection="1">
      <alignment horizontal="right" vertical="center"/>
    </xf>
    <xf numFmtId="0" fontId="16" fillId="0" borderId="45" xfId="1" applyFont="1" applyFill="1" applyBorder="1" applyAlignment="1" applyProtection="1">
      <alignment horizontal="right" vertical="center"/>
    </xf>
    <xf numFmtId="0" fontId="16" fillId="0" borderId="46" xfId="1" applyFont="1" applyFill="1" applyBorder="1" applyAlignment="1" applyProtection="1">
      <alignment horizontal="right" vertical="center"/>
    </xf>
    <xf numFmtId="0" fontId="21" fillId="0" borderId="0" xfId="1" applyFont="1" applyFill="1" applyBorder="1" applyAlignment="1" applyProtection="1">
      <alignment horizontal="center" vertical="center"/>
    </xf>
    <xf numFmtId="0" fontId="40" fillId="0" borderId="0" xfId="1" applyFont="1" applyFill="1" applyBorder="1" applyAlignment="1" applyProtection="1">
      <alignment horizontal="left"/>
    </xf>
    <xf numFmtId="0" fontId="16" fillId="0" borderId="134" xfId="1" applyFont="1" applyFill="1" applyBorder="1" applyAlignment="1" applyProtection="1">
      <alignment horizontal="right" vertical="center"/>
    </xf>
    <xf numFmtId="0" fontId="16" fillId="0" borderId="135" xfId="1" applyFont="1" applyFill="1" applyBorder="1" applyAlignment="1" applyProtection="1">
      <alignment horizontal="right" vertical="center"/>
    </xf>
    <xf numFmtId="0" fontId="16" fillId="0" borderId="137" xfId="1" applyFont="1" applyFill="1" applyBorder="1" applyAlignment="1" applyProtection="1">
      <alignment horizontal="right" vertical="center"/>
    </xf>
    <xf numFmtId="0" fontId="16" fillId="0" borderId="68" xfId="1" applyFont="1" applyFill="1" applyBorder="1" applyAlignment="1" applyProtection="1">
      <alignment horizontal="right" vertical="center"/>
    </xf>
    <xf numFmtId="0" fontId="16" fillId="0" borderId="139" xfId="1" applyFont="1" applyFill="1" applyBorder="1" applyAlignment="1" applyProtection="1">
      <alignment horizontal="right" vertical="center"/>
    </xf>
    <xf numFmtId="0" fontId="16" fillId="0" borderId="133" xfId="1" applyFont="1" applyFill="1" applyBorder="1" applyAlignment="1" applyProtection="1">
      <alignment horizontal="right" vertical="center"/>
    </xf>
    <xf numFmtId="0" fontId="16" fillId="8" borderId="141" xfId="1" applyFont="1" applyFill="1" applyBorder="1" applyAlignment="1" applyProtection="1">
      <alignment horizontal="right" vertical="center"/>
    </xf>
    <xf numFmtId="0" fontId="16" fillId="8" borderId="39" xfId="1" applyFont="1" applyFill="1" applyBorder="1" applyAlignment="1" applyProtection="1">
      <alignment horizontal="right" vertical="center"/>
    </xf>
    <xf numFmtId="0" fontId="16" fillId="0" borderId="143" xfId="1" applyFont="1" applyFill="1" applyBorder="1" applyAlignment="1" applyProtection="1">
      <alignment horizontal="right" vertical="center"/>
    </xf>
    <xf numFmtId="0" fontId="16" fillId="0" borderId="41" xfId="1" applyFont="1" applyFill="1" applyBorder="1" applyAlignment="1" applyProtection="1">
      <alignment horizontal="right" vertical="center"/>
    </xf>
    <xf numFmtId="0" fontId="16" fillId="0" borderId="42" xfId="1" applyFont="1" applyFill="1" applyBorder="1" applyAlignment="1" applyProtection="1">
      <alignment horizontal="right" vertical="center"/>
    </xf>
    <xf numFmtId="0" fontId="11" fillId="0" borderId="33" xfId="1" applyFont="1" applyBorder="1" applyAlignment="1" applyProtection="1">
      <alignment horizontal="center" vertical="center"/>
    </xf>
    <xf numFmtId="49" fontId="11" fillId="0" borderId="0" xfId="1" applyNumberFormat="1" applyFont="1" applyAlignment="1" applyProtection="1">
      <alignment horizontal="right" vertical="center" wrapText="1" readingOrder="2"/>
    </xf>
    <xf numFmtId="0" fontId="11" fillId="0" borderId="31" xfId="1" applyFont="1" applyBorder="1" applyAlignment="1" applyProtection="1">
      <alignment horizontal="center" vertical="center"/>
    </xf>
    <xf numFmtId="0" fontId="16" fillId="8" borderId="146" xfId="1" applyFont="1" applyFill="1" applyBorder="1" applyAlignment="1" applyProtection="1">
      <alignment horizontal="right" vertical="center"/>
    </xf>
    <xf numFmtId="0" fontId="16" fillId="8" borderId="51" xfId="1" applyFont="1" applyFill="1" applyBorder="1" applyAlignment="1" applyProtection="1">
      <alignment horizontal="right" vertical="center"/>
    </xf>
    <xf numFmtId="0" fontId="16" fillId="8" borderId="50" xfId="1" applyFont="1" applyFill="1" applyBorder="1" applyAlignment="1" applyProtection="1">
      <alignment horizontal="right" vertical="center"/>
    </xf>
    <xf numFmtId="0" fontId="16" fillId="0" borderId="66" xfId="1" applyFont="1" applyFill="1" applyBorder="1" applyAlignment="1" applyProtection="1">
      <alignment horizontal="right" vertical="center"/>
    </xf>
    <xf numFmtId="0" fontId="16" fillId="0" borderId="64" xfId="1" applyFont="1" applyFill="1" applyBorder="1" applyAlignment="1" applyProtection="1">
      <alignment horizontal="right" vertical="center"/>
    </xf>
    <xf numFmtId="0" fontId="16" fillId="0" borderId="147" xfId="1" applyFont="1" applyFill="1" applyBorder="1" applyAlignment="1" applyProtection="1">
      <alignment horizontal="right" vertical="center"/>
    </xf>
    <xf numFmtId="0" fontId="11" fillId="0" borderId="0" xfId="1" applyFont="1" applyAlignment="1" applyProtection="1">
      <alignment horizontal="right" readingOrder="2"/>
    </xf>
    <xf numFmtId="49" fontId="11" fillId="0" borderId="0" xfId="1" applyNumberFormat="1" applyFont="1" applyAlignment="1" applyProtection="1">
      <alignment horizontal="right" vertical="center" readingOrder="2"/>
    </xf>
    <xf numFmtId="0" fontId="23" fillId="0" borderId="1" xfId="1" applyFont="1" applyBorder="1" applyAlignment="1">
      <alignment horizontal="center" vertical="center"/>
    </xf>
    <xf numFmtId="0" fontId="5" fillId="5" borderId="102" xfId="1" applyFont="1" applyFill="1" applyBorder="1" applyAlignment="1">
      <alignment horizontal="center" vertical="center" wrapText="1" readingOrder="2"/>
    </xf>
    <xf numFmtId="0" fontId="5" fillId="5" borderId="106" xfId="1" applyFont="1" applyFill="1" applyBorder="1" applyAlignment="1">
      <alignment horizontal="center" vertical="center" wrapText="1" readingOrder="2"/>
    </xf>
    <xf numFmtId="0" fontId="5" fillId="5" borderId="109" xfId="1" applyFont="1" applyFill="1" applyBorder="1" applyAlignment="1">
      <alignment horizontal="center" vertical="center" wrapText="1" readingOrder="2"/>
    </xf>
    <xf numFmtId="0" fontId="5" fillId="5" borderId="103" xfId="1" applyFont="1" applyFill="1" applyBorder="1" applyAlignment="1">
      <alignment horizontal="center" vertical="center" wrapText="1" readingOrder="2"/>
    </xf>
    <xf numFmtId="0" fontId="5" fillId="5" borderId="104" xfId="1" applyFont="1" applyFill="1" applyBorder="1" applyAlignment="1">
      <alignment horizontal="center" vertical="center" wrapText="1" readingOrder="2"/>
    </xf>
    <xf numFmtId="0" fontId="5" fillId="5" borderId="105" xfId="1" applyFont="1" applyFill="1" applyBorder="1" applyAlignment="1">
      <alignment horizontal="center" vertical="center" wrapText="1" readingOrder="2"/>
    </xf>
    <xf numFmtId="0" fontId="5" fillId="5" borderId="107" xfId="1" applyFont="1" applyFill="1" applyBorder="1" applyAlignment="1">
      <alignment horizontal="center" vertical="center" wrapText="1" readingOrder="2"/>
    </xf>
    <xf numFmtId="0" fontId="5" fillId="5" borderId="1" xfId="1" applyFont="1" applyFill="1" applyBorder="1" applyAlignment="1">
      <alignment horizontal="center" vertical="center" wrapText="1" readingOrder="2"/>
    </xf>
    <xf numFmtId="0" fontId="5" fillId="5" borderId="108" xfId="1" applyFont="1" applyFill="1" applyBorder="1" applyAlignment="1">
      <alignment horizontal="center" vertical="center" wrapText="1" readingOrder="2"/>
    </xf>
    <xf numFmtId="1" fontId="5" fillId="0" borderId="33" xfId="1" applyNumberFormat="1" applyFont="1" applyBorder="1" applyAlignment="1">
      <alignment horizontal="center" vertical="center" readingOrder="2"/>
    </xf>
    <xf numFmtId="1" fontId="16" fillId="5" borderId="5" xfId="1" applyNumberFormat="1" applyFont="1" applyFill="1" applyBorder="1" applyAlignment="1">
      <alignment horizontal="center" vertical="center" readingOrder="2"/>
    </xf>
    <xf numFmtId="0" fontId="5" fillId="0" borderId="33" xfId="1" applyFont="1" applyBorder="1" applyAlignment="1">
      <alignment horizontal="center" vertical="center" readingOrder="2"/>
    </xf>
    <xf numFmtId="0" fontId="12" fillId="5" borderId="38" xfId="1" applyFont="1" applyFill="1" applyBorder="1" applyAlignment="1">
      <alignment horizontal="center" vertical="center" readingOrder="2"/>
    </xf>
    <xf numFmtId="0" fontId="12" fillId="5" borderId="78" xfId="1" applyFont="1" applyFill="1" applyBorder="1" applyAlignment="1">
      <alignment horizontal="center" vertical="center" readingOrder="2"/>
    </xf>
    <xf numFmtId="1" fontId="6" fillId="0" borderId="74" xfId="1" applyNumberFormat="1" applyFont="1" applyBorder="1" applyAlignment="1">
      <alignment horizontal="center" vertical="center" readingOrder="2"/>
    </xf>
    <xf numFmtId="1" fontId="6" fillId="0" borderId="73" xfId="1" applyNumberFormat="1" applyFont="1" applyBorder="1" applyAlignment="1">
      <alignment horizontal="center" vertical="center" readingOrder="2"/>
    </xf>
    <xf numFmtId="1" fontId="6" fillId="0" borderId="124" xfId="1" applyNumberFormat="1" applyFont="1" applyBorder="1" applyAlignment="1">
      <alignment horizontal="center" vertical="center" readingOrder="2"/>
    </xf>
    <xf numFmtId="0" fontId="16" fillId="5" borderId="5" xfId="1" applyFont="1" applyFill="1" applyBorder="1" applyAlignment="1">
      <alignment horizontal="center" vertical="center" readingOrder="2"/>
    </xf>
    <xf numFmtId="1" fontId="12" fillId="5" borderId="38" xfId="1" applyNumberFormat="1" applyFont="1" applyFill="1" applyBorder="1" applyAlignment="1">
      <alignment horizontal="center" vertical="center" readingOrder="2"/>
    </xf>
    <xf numFmtId="1" fontId="12" fillId="5" borderId="78" xfId="1" applyNumberFormat="1" applyFont="1" applyFill="1" applyBorder="1" applyAlignment="1">
      <alignment horizontal="center" vertical="center" readingOrder="2"/>
    </xf>
    <xf numFmtId="1" fontId="5" fillId="5" borderId="38" xfId="1" applyNumberFormat="1" applyFont="1" applyFill="1" applyBorder="1" applyAlignment="1">
      <alignment horizontal="center" vertical="center" readingOrder="2"/>
    </xf>
    <xf numFmtId="1" fontId="5" fillId="5" borderId="30" xfId="1" applyNumberFormat="1" applyFont="1" applyFill="1" applyBorder="1" applyAlignment="1">
      <alignment horizontal="center" vertical="center" readingOrder="2"/>
    </xf>
    <xf numFmtId="1" fontId="5" fillId="0" borderId="74" xfId="1" applyNumberFormat="1" applyFont="1" applyBorder="1" applyAlignment="1">
      <alignment horizontal="center" vertical="center" readingOrder="2"/>
    </xf>
    <xf numFmtId="1" fontId="5" fillId="0" borderId="73" xfId="1" applyNumberFormat="1" applyFont="1" applyBorder="1" applyAlignment="1">
      <alignment horizontal="center" vertical="center" readingOrder="2"/>
    </xf>
    <xf numFmtId="1" fontId="5" fillId="0" borderId="124" xfId="1" applyNumberFormat="1" applyFont="1" applyBorder="1" applyAlignment="1">
      <alignment horizontal="center" vertical="center" readingOrder="2"/>
    </xf>
    <xf numFmtId="1" fontId="5" fillId="5" borderId="78" xfId="1" applyNumberFormat="1" applyFont="1" applyFill="1" applyBorder="1" applyAlignment="1">
      <alignment horizontal="center" vertical="center" readingOrder="2"/>
    </xf>
    <xf numFmtId="1" fontId="5" fillId="0" borderId="154" xfId="1" applyNumberFormat="1" applyFont="1" applyBorder="1" applyAlignment="1">
      <alignment horizontal="center" vertical="center" readingOrder="2"/>
    </xf>
    <xf numFmtId="1" fontId="5" fillId="0" borderId="49" xfId="1" applyNumberFormat="1" applyFont="1" applyBorder="1" applyAlignment="1">
      <alignment horizontal="center" vertical="center" readingOrder="2"/>
    </xf>
    <xf numFmtId="0" fontId="23" fillId="4" borderId="0" xfId="1" applyNumberFormat="1" applyFont="1" applyFill="1" applyAlignment="1">
      <alignment horizontal="center" vertical="center" wrapText="1" readingOrder="2"/>
    </xf>
    <xf numFmtId="0" fontId="23" fillId="4" borderId="33" xfId="1" applyNumberFormat="1" applyFont="1" applyFill="1" applyBorder="1" applyAlignment="1">
      <alignment horizontal="center" vertical="center" wrapText="1" readingOrder="2"/>
    </xf>
    <xf numFmtId="1" fontId="5" fillId="5" borderId="123" xfId="1" applyNumberFormat="1" applyFont="1" applyFill="1" applyBorder="1" applyAlignment="1">
      <alignment horizontal="center" vertical="center" wrapText="1" readingOrder="2"/>
    </xf>
    <xf numFmtId="1" fontId="5" fillId="5" borderId="78" xfId="1" applyNumberFormat="1" applyFont="1" applyFill="1" applyBorder="1" applyAlignment="1">
      <alignment horizontal="center" vertical="center" wrapText="1" readingOrder="2"/>
    </xf>
    <xf numFmtId="1" fontId="5" fillId="5" borderId="77" xfId="1" applyNumberFormat="1" applyFont="1" applyFill="1" applyBorder="1" applyAlignment="1">
      <alignment horizontal="center" vertical="center" wrapText="1" readingOrder="2"/>
    </xf>
    <xf numFmtId="1" fontId="5" fillId="5" borderId="40" xfId="1" applyNumberFormat="1" applyFont="1" applyFill="1" applyBorder="1" applyAlignment="1">
      <alignment horizontal="center" vertical="center" wrapText="1" readingOrder="2"/>
    </xf>
    <xf numFmtId="1" fontId="5" fillId="5" borderId="47" xfId="1" applyNumberFormat="1" applyFont="1" applyFill="1" applyBorder="1" applyAlignment="1">
      <alignment horizontal="center" vertical="center" wrapText="1" readingOrder="2"/>
    </xf>
    <xf numFmtId="0" fontId="5" fillId="5" borderId="75" xfId="1" applyNumberFormat="1" applyFont="1" applyFill="1" applyBorder="1" applyAlignment="1">
      <alignment horizontal="center" vertical="center" wrapText="1" readingOrder="2"/>
    </xf>
    <xf numFmtId="0" fontId="25" fillId="0" borderId="0" xfId="1" applyFont="1" applyAlignment="1">
      <alignment horizontal="center" vertical="center"/>
    </xf>
    <xf numFmtId="0" fontId="5" fillId="0" borderId="79" xfId="1" applyFont="1" applyBorder="1" applyAlignment="1">
      <alignment horizontal="center" vertical="center"/>
    </xf>
    <xf numFmtId="0" fontId="5" fillId="0" borderId="0" xfId="1" applyFont="1" applyBorder="1" applyAlignment="1">
      <alignment horizontal="right" vertical="top" wrapText="1"/>
    </xf>
    <xf numFmtId="0" fontId="5" fillId="0" borderId="79" xfId="1" applyFont="1" applyBorder="1" applyAlignment="1">
      <alignment horizontal="right" vertical="top" wrapText="1"/>
    </xf>
    <xf numFmtId="0" fontId="5" fillId="0" borderId="79" xfId="1" applyFont="1" applyBorder="1" applyAlignment="1">
      <alignment horizontal="center" vertical="center" readingOrder="2"/>
    </xf>
    <xf numFmtId="0" fontId="5" fillId="5" borderId="155" xfId="1" applyFont="1" applyFill="1" applyBorder="1" applyAlignment="1">
      <alignment horizontal="center" vertical="center"/>
    </xf>
    <xf numFmtId="0" fontId="5" fillId="5" borderId="156" xfId="1" applyFont="1" applyFill="1" applyBorder="1" applyAlignment="1">
      <alignment horizontal="center" vertical="center"/>
    </xf>
    <xf numFmtId="0" fontId="5" fillId="5" borderId="157" xfId="1" applyFont="1" applyFill="1" applyBorder="1" applyAlignment="1">
      <alignment horizontal="center" vertical="center"/>
    </xf>
    <xf numFmtId="0" fontId="5" fillId="5" borderId="83" xfId="1" applyFont="1" applyFill="1" applyBorder="1" applyAlignment="1">
      <alignment horizontal="center" vertical="center"/>
    </xf>
    <xf numFmtId="0" fontId="5" fillId="5" borderId="89" xfId="1" applyFont="1" applyFill="1" applyBorder="1" applyAlignment="1">
      <alignment horizontal="center" vertical="center"/>
    </xf>
    <xf numFmtId="0" fontId="5" fillId="5" borderId="158" xfId="1" applyFont="1" applyFill="1" applyBorder="1" applyAlignment="1">
      <alignment horizontal="center" vertical="center"/>
    </xf>
    <xf numFmtId="0" fontId="5" fillId="5" borderId="84" xfId="1" applyFont="1" applyFill="1" applyBorder="1" applyAlignment="1">
      <alignment horizontal="center" vertical="center"/>
    </xf>
    <xf numFmtId="0" fontId="5" fillId="5" borderId="90" xfId="1" applyFont="1" applyFill="1" applyBorder="1" applyAlignment="1">
      <alignment horizontal="center" vertical="center"/>
    </xf>
    <xf numFmtId="0" fontId="6" fillId="5" borderId="83" xfId="1" applyFont="1" applyFill="1" applyBorder="1" applyAlignment="1">
      <alignment horizontal="center" vertical="center" wrapText="1" readingOrder="2"/>
    </xf>
    <xf numFmtId="0" fontId="6" fillId="5" borderId="89" xfId="1" applyFont="1" applyFill="1" applyBorder="1" applyAlignment="1">
      <alignment horizontal="center" vertical="center" wrapText="1" readingOrder="2"/>
    </xf>
    <xf numFmtId="0" fontId="5" fillId="5" borderId="158" xfId="1" applyFont="1" applyFill="1" applyBorder="1" applyAlignment="1">
      <alignment horizontal="center" vertical="center" readingOrder="2"/>
    </xf>
    <xf numFmtId="0" fontId="5" fillId="5" borderId="157" xfId="1" applyFont="1" applyFill="1" applyBorder="1" applyAlignment="1">
      <alignment horizontal="center" vertical="center" readingOrder="2"/>
    </xf>
    <xf numFmtId="0" fontId="5" fillId="3" borderId="84" xfId="1" applyFont="1" applyFill="1" applyBorder="1" applyAlignment="1">
      <alignment horizontal="center" vertical="center" readingOrder="2"/>
    </xf>
    <xf numFmtId="0" fontId="5" fillId="3" borderId="90" xfId="1" applyFont="1" applyFill="1" applyBorder="1" applyAlignment="1">
      <alignment horizontal="center" vertical="center" readingOrder="2"/>
    </xf>
    <xf numFmtId="0" fontId="6" fillId="0" borderId="87" xfId="1" applyFont="1" applyBorder="1" applyAlignment="1">
      <alignment horizontal="right" vertical="center" wrapText="1"/>
    </xf>
    <xf numFmtId="0" fontId="6" fillId="0" borderId="31" xfId="1" applyFont="1" applyBorder="1" applyAlignment="1">
      <alignment horizontal="right" vertical="center" wrapText="1"/>
    </xf>
    <xf numFmtId="0" fontId="6" fillId="0" borderId="28" xfId="1" applyFont="1" applyBorder="1" applyAlignment="1">
      <alignment horizontal="right" vertical="center" wrapText="1"/>
    </xf>
    <xf numFmtId="0" fontId="6" fillId="0" borderId="91" xfId="1" applyFont="1" applyBorder="1" applyAlignment="1">
      <alignment horizontal="right" vertical="center" wrapText="1"/>
    </xf>
    <xf numFmtId="0" fontId="6" fillId="0" borderId="33" xfId="1" applyFont="1" applyBorder="1" applyAlignment="1">
      <alignment horizontal="right" vertical="center" wrapText="1"/>
    </xf>
    <xf numFmtId="0" fontId="6" fillId="0" borderId="37" xfId="1" applyFont="1" applyBorder="1" applyAlignment="1">
      <alignment horizontal="right" vertical="center" wrapText="1"/>
    </xf>
    <xf numFmtId="0" fontId="5" fillId="0" borderId="88" xfId="1" applyFont="1" applyBorder="1" applyAlignment="1">
      <alignment horizontal="center" vertical="center" wrapText="1"/>
    </xf>
    <xf numFmtId="0" fontId="5" fillId="0" borderId="90" xfId="1" applyFont="1" applyBorder="1" applyAlignment="1">
      <alignment horizontal="center" vertical="center" wrapText="1"/>
    </xf>
    <xf numFmtId="0" fontId="5" fillId="0" borderId="87" xfId="1" applyFont="1" applyBorder="1" applyAlignment="1">
      <alignment horizontal="right" vertical="center" wrapText="1"/>
    </xf>
    <xf numFmtId="0" fontId="5" fillId="0" borderId="31" xfId="1" applyFont="1" applyBorder="1" applyAlignment="1">
      <alignment horizontal="right" vertical="center" wrapText="1"/>
    </xf>
    <xf numFmtId="0" fontId="5" fillId="0" borderId="28" xfId="1" applyFont="1" applyBorder="1" applyAlignment="1">
      <alignment horizontal="right" vertical="center" wrapText="1"/>
    </xf>
    <xf numFmtId="0" fontId="5" fillId="0" borderId="91" xfId="1" applyFont="1" applyBorder="1" applyAlignment="1">
      <alignment horizontal="right" vertical="center" wrapText="1"/>
    </xf>
    <xf numFmtId="0" fontId="5" fillId="0" borderId="33" xfId="1" applyFont="1" applyBorder="1" applyAlignment="1">
      <alignment horizontal="right" vertical="center" wrapText="1"/>
    </xf>
    <xf numFmtId="0" fontId="5" fillId="0" borderId="37" xfId="1" applyFont="1" applyBorder="1" applyAlignment="1">
      <alignment horizontal="right" vertical="center" wrapText="1"/>
    </xf>
    <xf numFmtId="0" fontId="5" fillId="0" borderId="97" xfId="1" applyFont="1" applyBorder="1" applyAlignment="1">
      <alignment horizontal="right" vertical="center" wrapText="1"/>
    </xf>
    <xf numFmtId="0" fontId="5" fillId="0" borderId="79" xfId="1" applyFont="1" applyBorder="1" applyAlignment="1">
      <alignment horizontal="right" vertical="center" wrapText="1"/>
    </xf>
    <xf numFmtId="0" fontId="5" fillId="0" borderId="98" xfId="1" applyFont="1" applyBorder="1" applyAlignment="1">
      <alignment horizontal="right" vertical="center" wrapText="1"/>
    </xf>
    <xf numFmtId="0" fontId="5" fillId="0" borderId="99" xfId="1" applyFont="1" applyBorder="1" applyAlignment="1">
      <alignment horizontal="center" vertical="center" wrapText="1"/>
    </xf>
    <xf numFmtId="0" fontId="5" fillId="0" borderId="0" xfId="1" applyFont="1" applyBorder="1" applyAlignment="1">
      <alignment horizontal="right" vertical="center" wrapText="1"/>
    </xf>
    <xf numFmtId="0" fontId="6" fillId="5" borderId="83" xfId="1" applyFont="1" applyFill="1" applyBorder="1" applyAlignment="1">
      <alignment horizontal="center" vertical="center"/>
    </xf>
    <xf numFmtId="0" fontId="6" fillId="5" borderId="89" xfId="1" applyFont="1" applyFill="1" applyBorder="1" applyAlignment="1">
      <alignment horizontal="center" vertical="center"/>
    </xf>
    <xf numFmtId="0" fontId="5" fillId="0" borderId="96" xfId="1" applyFont="1" applyBorder="1" applyAlignment="1">
      <alignment horizontal="center" vertical="center"/>
    </xf>
    <xf numFmtId="0" fontId="5" fillId="0" borderId="101" xfId="1" applyFont="1" applyBorder="1" applyAlignment="1">
      <alignment horizontal="center" vertical="center"/>
    </xf>
    <xf numFmtId="0" fontId="5" fillId="0" borderId="0" xfId="1" applyFont="1" applyBorder="1" applyAlignment="1">
      <alignment horizontal="right" vertical="center" readingOrder="2"/>
    </xf>
    <xf numFmtId="0" fontId="5" fillId="0" borderId="0" xfId="1" applyFont="1" applyBorder="1" applyAlignment="1">
      <alignment horizontal="center" vertical="center" readingOrder="2"/>
    </xf>
    <xf numFmtId="0" fontId="10" fillId="0" borderId="101" xfId="1" applyFont="1" applyBorder="1" applyAlignment="1">
      <alignment horizontal="right" vertical="center"/>
    </xf>
    <xf numFmtId="0" fontId="5" fillId="0" borderId="0" xfId="1" applyFont="1" applyAlignment="1">
      <alignment horizontal="center" vertical="center" readingOrder="2"/>
    </xf>
    <xf numFmtId="0" fontId="25" fillId="0" borderId="0" xfId="1" applyFont="1" applyAlignment="1">
      <alignment horizontal="center" vertical="center" readingOrder="2"/>
    </xf>
    <xf numFmtId="0" fontId="25" fillId="0" borderId="1" xfId="1" applyFont="1" applyBorder="1" applyAlignment="1">
      <alignment horizontal="center"/>
    </xf>
    <xf numFmtId="0" fontId="14" fillId="0" borderId="33" xfId="2" applyFont="1" applyBorder="1" applyAlignment="1">
      <alignment horizontal="center" vertical="center" wrapText="1"/>
    </xf>
    <xf numFmtId="0" fontId="11" fillId="5" borderId="34" xfId="2" applyFont="1" applyFill="1" applyBorder="1" applyAlignment="1">
      <alignment horizontal="center" vertical="center" textRotation="90" wrapText="1"/>
    </xf>
    <xf numFmtId="0" fontId="11" fillId="5" borderId="7" xfId="2" applyFont="1" applyFill="1" applyBorder="1" applyAlignment="1">
      <alignment horizontal="center" vertical="center" textRotation="90" wrapText="1"/>
    </xf>
    <xf numFmtId="0" fontId="11" fillId="5" borderId="39" xfId="2" applyFont="1" applyFill="1" applyBorder="1" applyAlignment="1">
      <alignment horizontal="center" vertical="center" textRotation="90" wrapText="1"/>
    </xf>
    <xf numFmtId="0" fontId="11" fillId="5" borderId="35" xfId="2" applyFont="1" applyFill="1" applyBorder="1" applyAlignment="1">
      <alignment horizontal="center" vertical="center" wrapText="1"/>
    </xf>
    <xf numFmtId="0" fontId="11" fillId="5" borderId="31" xfId="2" applyFont="1" applyFill="1" applyBorder="1" applyAlignment="1">
      <alignment horizontal="center" vertical="center" wrapText="1"/>
    </xf>
    <xf numFmtId="0" fontId="11" fillId="5" borderId="28" xfId="2" applyFont="1" applyFill="1" applyBorder="1" applyAlignment="1">
      <alignment horizontal="center" vertical="center" wrapText="1"/>
    </xf>
    <xf numFmtId="0" fontId="11" fillId="5" borderId="36" xfId="2" applyFont="1" applyFill="1" applyBorder="1" applyAlignment="1">
      <alignment horizontal="center" vertical="center" wrapText="1"/>
    </xf>
    <xf numFmtId="0" fontId="11" fillId="5" borderId="33" xfId="2" applyFont="1" applyFill="1" applyBorder="1" applyAlignment="1">
      <alignment horizontal="center" vertical="center" wrapText="1"/>
    </xf>
    <xf numFmtId="0" fontId="11" fillId="5" borderId="37" xfId="2" applyFont="1" applyFill="1" applyBorder="1" applyAlignment="1">
      <alignment horizontal="center" vertical="center" wrapText="1"/>
    </xf>
    <xf numFmtId="0" fontId="11" fillId="5" borderId="34" xfId="2" applyNumberFormat="1" applyFont="1" applyFill="1" applyBorder="1" applyAlignment="1">
      <alignment horizontal="center" vertical="center" textRotation="90" wrapText="1"/>
    </xf>
    <xf numFmtId="0" fontId="11" fillId="5" borderId="7" xfId="2" applyNumberFormat="1" applyFont="1" applyFill="1" applyBorder="1" applyAlignment="1">
      <alignment horizontal="center" vertical="center" textRotation="90" wrapText="1"/>
    </xf>
    <xf numFmtId="0" fontId="11" fillId="5" borderId="39" xfId="2" applyNumberFormat="1" applyFont="1" applyFill="1" applyBorder="1" applyAlignment="1">
      <alignment horizontal="center" vertical="center" textRotation="90" wrapText="1"/>
    </xf>
    <xf numFmtId="0" fontId="11" fillId="5" borderId="23"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1" fillId="5" borderId="30" xfId="2" applyFont="1" applyFill="1" applyBorder="1" applyAlignment="1">
      <alignment horizontal="center"/>
    </xf>
    <xf numFmtId="0" fontId="11" fillId="5" borderId="5" xfId="2" applyFont="1" applyFill="1" applyBorder="1" applyAlignment="1">
      <alignment horizontal="center"/>
    </xf>
    <xf numFmtId="0" fontId="11" fillId="5" borderId="38" xfId="2" applyFont="1" applyFill="1" applyBorder="1" applyAlignment="1">
      <alignment horizontal="center" vertical="center" wrapText="1"/>
    </xf>
    <xf numFmtId="0" fontId="11" fillId="5" borderId="34" xfId="2" applyFont="1" applyFill="1" applyBorder="1" applyAlignment="1">
      <alignment horizontal="center" vertical="center" textRotation="90" wrapText="1" shrinkToFit="1"/>
    </xf>
    <xf numFmtId="0" fontId="11" fillId="5" borderId="39" xfId="2" applyFont="1" applyFill="1" applyBorder="1" applyAlignment="1">
      <alignment horizontal="center" vertical="center" textRotation="90" wrapText="1" shrinkToFit="1"/>
    </xf>
    <xf numFmtId="0" fontId="11" fillId="0" borderId="31" xfId="2" applyFont="1" applyBorder="1" applyAlignment="1">
      <alignment horizontal="right"/>
    </xf>
    <xf numFmtId="0" fontId="11" fillId="5" borderId="34"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11" fillId="5" borderId="7" xfId="2" applyFont="1" applyFill="1" applyBorder="1" applyAlignment="1">
      <alignment horizontal="center" vertical="center" textRotation="90" wrapText="1" shrinkToFit="1"/>
    </xf>
    <xf numFmtId="0" fontId="6" fillId="0" borderId="33" xfId="1" applyFont="1" applyBorder="1" applyAlignment="1">
      <alignment horizontal="center" vertical="center"/>
    </xf>
    <xf numFmtId="0" fontId="6" fillId="5" borderId="5" xfId="1" applyFont="1" applyFill="1" applyBorder="1" applyAlignment="1">
      <alignment horizontal="center" vertical="center"/>
    </xf>
    <xf numFmtId="0" fontId="6" fillId="5" borderId="35" xfId="1" applyFont="1" applyFill="1" applyBorder="1" applyAlignment="1">
      <alignment horizontal="center" vertical="center"/>
    </xf>
    <xf numFmtId="0" fontId="6" fillId="5" borderId="28" xfId="1" applyFont="1" applyFill="1" applyBorder="1" applyAlignment="1">
      <alignment horizontal="center" vertical="center"/>
    </xf>
    <xf numFmtId="0" fontId="6" fillId="5" borderId="36" xfId="1" applyFont="1" applyFill="1" applyBorder="1" applyAlignment="1">
      <alignment horizontal="center" vertical="center"/>
    </xf>
    <xf numFmtId="0" fontId="6" fillId="5" borderId="37" xfId="1" applyFont="1" applyFill="1" applyBorder="1" applyAlignment="1">
      <alignment horizontal="center" vertical="center"/>
    </xf>
    <xf numFmtId="0" fontId="16" fillId="5" borderId="5" xfId="1" applyFont="1" applyFill="1" applyBorder="1" applyAlignment="1">
      <alignment horizontal="center" vertical="center"/>
    </xf>
    <xf numFmtId="1" fontId="6" fillId="0" borderId="38" xfId="1" applyNumberFormat="1" applyFont="1" applyBorder="1" applyAlignment="1">
      <alignment horizontal="center" vertical="center"/>
    </xf>
    <xf numFmtId="0" fontId="6" fillId="0" borderId="30" xfId="1" applyFont="1" applyBorder="1" applyAlignment="1">
      <alignment horizontal="center" vertical="center"/>
    </xf>
    <xf numFmtId="0" fontId="16" fillId="5" borderId="33" xfId="1" applyFont="1" applyFill="1" applyBorder="1" applyAlignment="1">
      <alignment horizontal="center" vertical="center"/>
    </xf>
    <xf numFmtId="0" fontId="6" fillId="0" borderId="38" xfId="1" applyFont="1" applyBorder="1" applyAlignment="1">
      <alignment horizontal="center" vertical="center"/>
    </xf>
    <xf numFmtId="0" fontId="16" fillId="0" borderId="33" xfId="1" applyFont="1" applyBorder="1" applyAlignment="1">
      <alignment horizontal="center" vertical="center"/>
    </xf>
    <xf numFmtId="0" fontId="16" fillId="0" borderId="38" xfId="1" applyFont="1" applyBorder="1" applyAlignment="1">
      <alignment horizontal="center" vertical="center"/>
    </xf>
    <xf numFmtId="0" fontId="16" fillId="0" borderId="30" xfId="1" applyFont="1" applyBorder="1" applyAlignment="1">
      <alignment horizontal="center" vertical="center"/>
    </xf>
    <xf numFmtId="1" fontId="16" fillId="0" borderId="38" xfId="1" applyNumberFormat="1" applyFont="1" applyBorder="1" applyAlignment="1">
      <alignment horizontal="center" vertical="center"/>
    </xf>
    <xf numFmtId="0" fontId="6" fillId="0" borderId="5" xfId="1" applyFont="1" applyBorder="1" applyAlignment="1">
      <alignment horizontal="center" vertical="center"/>
    </xf>
    <xf numFmtId="0" fontId="5" fillId="5" borderId="5" xfId="1" applyFont="1" applyFill="1" applyBorder="1" applyAlignment="1">
      <alignment horizontal="center" vertical="center"/>
    </xf>
    <xf numFmtId="0" fontId="37" fillId="0" borderId="0" xfId="1" applyFont="1" applyAlignment="1">
      <alignment horizontal="right" readingOrder="2"/>
    </xf>
    <xf numFmtId="0" fontId="25" fillId="0" borderId="0" xfId="1" applyFont="1" applyAlignment="1">
      <alignment horizontal="right" readingOrder="2"/>
    </xf>
    <xf numFmtId="0" fontId="6" fillId="2" borderId="5" xfId="1" applyFont="1" applyFill="1" applyBorder="1" applyAlignment="1">
      <alignment horizontal="center" vertical="center"/>
    </xf>
    <xf numFmtId="0" fontId="6" fillId="5" borderId="86" xfId="1" applyFont="1" applyFill="1" applyBorder="1" applyAlignment="1">
      <alignment horizontal="center" vertical="center"/>
    </xf>
    <xf numFmtId="0" fontId="6" fillId="5" borderId="30" xfId="1" applyFont="1" applyFill="1" applyBorder="1" applyAlignment="1">
      <alignment horizontal="center" vertical="center"/>
    </xf>
    <xf numFmtId="0" fontId="6" fillId="2" borderId="86" xfId="1" applyFont="1" applyFill="1" applyBorder="1" applyAlignment="1">
      <alignment horizontal="center" vertical="center"/>
    </xf>
    <xf numFmtId="0" fontId="6" fillId="2" borderId="30" xfId="1" applyFont="1" applyFill="1" applyBorder="1" applyAlignment="1">
      <alignment horizontal="center" vertical="center"/>
    </xf>
    <xf numFmtId="0" fontId="6" fillId="5" borderId="28" xfId="1" applyFont="1" applyFill="1" applyBorder="1" applyAlignment="1">
      <alignment horizontal="center" vertical="center" wrapText="1" shrinkToFit="1"/>
    </xf>
    <xf numFmtId="0" fontId="6" fillId="5" borderId="9" xfId="1" applyFont="1" applyFill="1" applyBorder="1" applyAlignment="1">
      <alignment horizontal="center" vertical="center" wrapText="1" shrinkToFit="1"/>
    </xf>
    <xf numFmtId="0" fontId="6" fillId="5" borderId="67" xfId="1" applyFont="1" applyFill="1" applyBorder="1" applyAlignment="1">
      <alignment horizontal="center" vertical="center" wrapText="1" shrinkToFit="1"/>
    </xf>
    <xf numFmtId="0" fontId="6" fillId="5" borderId="68" xfId="1" applyFont="1" applyFill="1" applyBorder="1" applyAlignment="1">
      <alignment horizontal="center" vertical="center" wrapText="1" shrinkToFit="1"/>
    </xf>
    <xf numFmtId="0" fontId="6" fillId="5" borderId="69" xfId="1" applyFont="1" applyFill="1" applyBorder="1" applyAlignment="1">
      <alignment horizontal="center" vertical="center" wrapText="1" shrinkToFit="1"/>
    </xf>
    <xf numFmtId="0" fontId="5" fillId="0" borderId="31" xfId="1" applyFont="1" applyBorder="1" applyAlignment="1">
      <alignment horizontal="right"/>
    </xf>
    <xf numFmtId="0" fontId="14" fillId="0" borderId="0" xfId="8" applyFont="1" applyAlignment="1">
      <alignment horizontal="center" vertical="center"/>
    </xf>
    <xf numFmtId="0" fontId="11" fillId="5" borderId="102" xfId="8" applyFont="1" applyFill="1" applyBorder="1" applyAlignment="1">
      <alignment horizontal="center" vertical="center" wrapText="1"/>
    </xf>
    <xf numFmtId="0" fontId="11" fillId="5" borderId="106" xfId="8" applyFont="1" applyFill="1" applyBorder="1" applyAlignment="1">
      <alignment horizontal="center" vertical="center" wrapText="1"/>
    </xf>
    <xf numFmtId="0" fontId="11" fillId="5" borderId="109" xfId="8" applyFont="1" applyFill="1" applyBorder="1" applyAlignment="1">
      <alignment horizontal="center" vertical="center" wrapText="1"/>
    </xf>
    <xf numFmtId="0" fontId="16" fillId="5" borderId="149" xfId="8" applyFont="1" applyFill="1" applyBorder="1" applyAlignment="1">
      <alignment horizontal="center" vertical="center"/>
    </xf>
    <xf numFmtId="0" fontId="16" fillId="5" borderId="26" xfId="8" applyFont="1" applyFill="1" applyBorder="1" applyAlignment="1">
      <alignment horizontal="center" vertical="center"/>
    </xf>
    <xf numFmtId="0" fontId="16" fillId="5" borderId="27" xfId="8" applyFont="1" applyFill="1" applyBorder="1" applyAlignment="1">
      <alignment horizontal="center" vertical="center"/>
    </xf>
    <xf numFmtId="0" fontId="57" fillId="0" borderId="104" xfId="0" applyFont="1" applyBorder="1" applyAlignment="1">
      <alignment horizontal="right"/>
    </xf>
    <xf numFmtId="0" fontId="58" fillId="0" borderId="0" xfId="0" applyFont="1" applyAlignment="1">
      <alignment horizontal="right"/>
    </xf>
    <xf numFmtId="0" fontId="56" fillId="5" borderId="103" xfId="0" applyFont="1" applyFill="1" applyBorder="1" applyAlignment="1">
      <alignment horizontal="center" vertical="top"/>
    </xf>
    <xf numFmtId="0" fontId="56" fillId="5" borderId="105" xfId="0" applyFont="1" applyFill="1" applyBorder="1" applyAlignment="1">
      <alignment horizontal="center" vertical="top"/>
    </xf>
    <xf numFmtId="0" fontId="56" fillId="5" borderId="160" xfId="0" applyFont="1" applyFill="1" applyBorder="1" applyAlignment="1">
      <alignment horizontal="center" vertical="top"/>
    </xf>
    <xf numFmtId="0" fontId="56" fillId="5" borderId="110" xfId="0" applyFont="1" applyFill="1" applyBorder="1" applyAlignment="1">
      <alignment horizontal="center" vertical="top"/>
    </xf>
    <xf numFmtId="0" fontId="56" fillId="5" borderId="107" xfId="0" applyFont="1" applyFill="1" applyBorder="1" applyAlignment="1">
      <alignment horizontal="center" vertical="top"/>
    </xf>
    <xf numFmtId="0" fontId="56" fillId="5" borderId="108" xfId="0" applyFont="1" applyFill="1" applyBorder="1" applyAlignment="1">
      <alignment horizontal="center" vertical="top"/>
    </xf>
    <xf numFmtId="0" fontId="55" fillId="5" borderId="149" xfId="0" applyFont="1" applyFill="1" applyBorder="1" applyAlignment="1">
      <alignment horizontal="center"/>
    </xf>
    <xf numFmtId="0" fontId="55" fillId="5" borderId="26" xfId="0" applyFont="1" applyFill="1" applyBorder="1" applyAlignment="1">
      <alignment horizontal="center"/>
    </xf>
    <xf numFmtId="0" fontId="55" fillId="5" borderId="27" xfId="0" applyFont="1" applyFill="1" applyBorder="1" applyAlignment="1">
      <alignment horizontal="center"/>
    </xf>
    <xf numFmtId="0" fontId="0" fillId="0" borderId="163" xfId="0" applyBorder="1" applyAlignment="1">
      <alignment horizontal="center"/>
    </xf>
    <xf numFmtId="0" fontId="0" fillId="0" borderId="164" xfId="0" applyBorder="1" applyAlignment="1">
      <alignment horizontal="center"/>
    </xf>
    <xf numFmtId="0" fontId="56" fillId="5" borderId="102" xfId="0" applyFont="1" applyFill="1" applyBorder="1" applyAlignment="1">
      <alignment horizontal="center" vertical="top"/>
    </xf>
    <xf numFmtId="0" fontId="56" fillId="5" borderId="106" xfId="0" applyFont="1" applyFill="1" applyBorder="1" applyAlignment="1">
      <alignment horizontal="center" vertical="top"/>
    </xf>
    <xf numFmtId="0" fontId="56" fillId="5" borderId="102" xfId="0" applyFont="1" applyFill="1" applyBorder="1" applyAlignment="1">
      <alignment horizontal="center" vertical="top" wrapText="1"/>
    </xf>
    <xf numFmtId="0" fontId="56" fillId="5" borderId="106" xfId="0" applyFont="1" applyFill="1" applyBorder="1" applyAlignment="1">
      <alignment horizontal="center" vertical="top" wrapText="1"/>
    </xf>
    <xf numFmtId="0" fontId="56" fillId="5" borderId="109" xfId="0" applyFont="1" applyFill="1" applyBorder="1" applyAlignment="1">
      <alignment horizontal="center" vertical="top" wrapText="1"/>
    </xf>
    <xf numFmtId="0" fontId="56" fillId="5" borderId="109" xfId="0" applyFont="1" applyFill="1" applyBorder="1" applyAlignment="1">
      <alignment horizontal="center" vertical="top"/>
    </xf>
    <xf numFmtId="0" fontId="14" fillId="0" borderId="1" xfId="0" applyFont="1" applyBorder="1" applyAlignment="1">
      <alignment horizontal="center" vertical="center" wrapText="1"/>
    </xf>
    <xf numFmtId="0" fontId="56" fillId="0" borderId="102" xfId="0" applyFont="1" applyBorder="1" applyAlignment="1">
      <alignment horizontal="center"/>
    </xf>
    <xf numFmtId="0" fontId="56" fillId="0" borderId="159" xfId="0" applyFont="1" applyBorder="1" applyAlignment="1">
      <alignment horizontal="center"/>
    </xf>
    <xf numFmtId="0" fontId="56" fillId="5" borderId="102" xfId="0" applyFont="1" applyFill="1" applyBorder="1" applyAlignment="1">
      <alignment horizontal="center" vertical="center" wrapText="1"/>
    </xf>
    <xf numFmtId="0" fontId="56" fillId="5" borderId="106" xfId="0" applyFont="1" applyFill="1" applyBorder="1" applyAlignment="1">
      <alignment horizontal="center" vertical="center" wrapText="1"/>
    </xf>
    <xf numFmtId="0" fontId="56" fillId="5" borderId="149" xfId="0" applyFont="1" applyFill="1" applyBorder="1" applyAlignment="1">
      <alignment horizontal="center" vertical="top"/>
    </xf>
    <xf numFmtId="0" fontId="56" fillId="5" borderId="27" xfId="0" applyFont="1" applyFill="1" applyBorder="1" applyAlignment="1">
      <alignment horizontal="center" vertical="top"/>
    </xf>
  </cellXfs>
  <cellStyles count="16">
    <cellStyle name="Comma 2" xfId="14"/>
    <cellStyle name="Hyperlink" xfId="4" builtinId="8"/>
    <cellStyle name="Normal" xfId="0" builtinId="0"/>
    <cellStyle name="Normal 2" xfId="1"/>
    <cellStyle name="Normal 2 2" xfId="3"/>
    <cellStyle name="Normal 2 2 2" xfId="6"/>
    <cellStyle name="Normal 2 3" xfId="9"/>
    <cellStyle name="Normal 2 4" xfId="15"/>
    <cellStyle name="Normal 2 5" xfId="10"/>
    <cellStyle name="Normal 2 5 2" xfId="11"/>
    <cellStyle name="Normal 3" xfId="2"/>
    <cellStyle name="Normal 3 2" xfId="5"/>
    <cellStyle name="Normal 3 3" xfId="8"/>
    <cellStyle name="Normal 4" xfId="7"/>
    <cellStyle name="Normal 5" xfId="13"/>
    <cellStyle name="Normal 5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i%20amel/amalkard%20year99/&#1583;&#1608;%20&#1605;&#1575;&#1607;&#1607;%20&#1588;&#1588;&#1605;99/b%20%2099%20&#1578;&#1593;&#1583;&#1575;&#1583;%20&#1605;&#1588;&#1578;&#1585;&#1603;&#1610;&#1606;%20d06%20j%20-%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di%20amel/amalkard%20year99/&#1583;&#1608;%20&#1605;&#1575;&#1607;&#1607;%20&#1588;&#1588;&#1605;99/Source%20File/_______&#1582;&#1575;&#1606;&#1605;%20&#1583;&#1588;&#1578;&#1610;/139906/340/340_1399_ALL__&#1570;&#1605;&#1575;&#1585;%20&#1605;&#1589;&#1585;&#1601;%20&#1575;&#1606;&#1585;&#1688;&#16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khosh.TBT\Desktop\&#1578;&#1601;&#1589;&#1610;&#1604;&#1610;%2099\form%20tafsili%2099\tafsili-tozee-tabri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عداد مشترکین گزارش 340"/>
      <sheetName val="تعداد مشترکین(گزارش340)"/>
      <sheetName val="گزارش کلی تعداد مشترکین"/>
      <sheetName val="تعداد دیماندی و غیردیماندی"/>
    </sheetNames>
    <sheetDataSet>
      <sheetData sheetId="0"/>
      <sheetData sheetId="1">
        <row r="76">
          <cell r="D76">
            <v>617077</v>
          </cell>
          <cell r="E76">
            <v>40234</v>
          </cell>
          <cell r="F76">
            <v>13</v>
          </cell>
          <cell r="G76">
            <v>50982</v>
          </cell>
          <cell r="H76">
            <v>587</v>
          </cell>
          <cell r="I76">
            <v>30</v>
          </cell>
          <cell r="J76">
            <v>962</v>
          </cell>
          <cell r="K76">
            <v>54</v>
          </cell>
          <cell r="L76">
            <v>2</v>
          </cell>
          <cell r="M76">
            <v>7690</v>
          </cell>
          <cell r="N76">
            <v>200</v>
          </cell>
          <cell r="O76">
            <v>4</v>
          </cell>
          <cell r="P76">
            <v>133699</v>
          </cell>
          <cell r="Q76">
            <v>4301</v>
          </cell>
          <cell r="R76">
            <v>347</v>
          </cell>
          <cell r="S76">
            <v>1604</v>
          </cell>
        </row>
        <row r="77">
          <cell r="D77">
            <v>6801</v>
          </cell>
          <cell r="E77">
            <v>9289</v>
          </cell>
          <cell r="F77">
            <v>0</v>
          </cell>
          <cell r="G77">
            <v>381</v>
          </cell>
          <cell r="H77">
            <v>157</v>
          </cell>
          <cell r="I77">
            <v>0</v>
          </cell>
          <cell r="J77">
            <v>376</v>
          </cell>
          <cell r="K77">
            <v>41</v>
          </cell>
          <cell r="L77">
            <v>0</v>
          </cell>
          <cell r="M77">
            <v>585</v>
          </cell>
          <cell r="N77">
            <v>33</v>
          </cell>
          <cell r="O77">
            <v>2</v>
          </cell>
          <cell r="P77">
            <v>4282</v>
          </cell>
          <cell r="Q77">
            <v>1151</v>
          </cell>
          <cell r="R77">
            <v>17</v>
          </cell>
          <cell r="S77">
            <v>97</v>
          </cell>
        </row>
        <row r="78">
          <cell r="D78">
            <v>63058</v>
          </cell>
          <cell r="E78">
            <v>14390</v>
          </cell>
          <cell r="F78">
            <v>4</v>
          </cell>
          <cell r="G78">
            <v>4842</v>
          </cell>
          <cell r="H78">
            <v>338</v>
          </cell>
          <cell r="I78">
            <v>12</v>
          </cell>
          <cell r="J78">
            <v>461</v>
          </cell>
          <cell r="K78">
            <v>66</v>
          </cell>
          <cell r="L78">
            <v>0</v>
          </cell>
          <cell r="M78">
            <v>281</v>
          </cell>
          <cell r="N78">
            <v>64</v>
          </cell>
          <cell r="O78">
            <v>1</v>
          </cell>
          <cell r="P78">
            <v>8969</v>
          </cell>
          <cell r="Q78">
            <v>1322</v>
          </cell>
          <cell r="R78">
            <v>107</v>
          </cell>
          <cell r="S78">
            <v>254</v>
          </cell>
          <cell r="T78">
            <v>1</v>
          </cell>
        </row>
        <row r="79">
          <cell r="D79">
            <v>29444</v>
          </cell>
          <cell r="E79">
            <v>13397</v>
          </cell>
          <cell r="F79">
            <v>1</v>
          </cell>
          <cell r="G79">
            <v>1004</v>
          </cell>
          <cell r="H79">
            <v>302</v>
          </cell>
          <cell r="I79">
            <v>4</v>
          </cell>
          <cell r="J79">
            <v>619</v>
          </cell>
          <cell r="K79">
            <v>93</v>
          </cell>
          <cell r="L79">
            <v>0</v>
          </cell>
          <cell r="M79">
            <v>1131</v>
          </cell>
          <cell r="N79">
            <v>38</v>
          </cell>
          <cell r="O79">
            <v>4</v>
          </cell>
          <cell r="P79">
            <v>9990</v>
          </cell>
          <cell r="Q79">
            <v>1485</v>
          </cell>
          <cell r="R79">
            <v>32</v>
          </cell>
          <cell r="S79">
            <v>249</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عرفه"/>
      <sheetName val="امور"/>
    </sheetNames>
    <sheetDataSet>
      <sheetData sheetId="0" refreshError="1"/>
      <sheetData sheetId="1">
        <row r="116">
          <cell r="M116">
            <v>1276657.834</v>
          </cell>
          <cell r="N116">
            <v>59285.555</v>
          </cell>
          <cell r="O116">
            <v>528.68600000000004</v>
          </cell>
        </row>
        <row r="117">
          <cell r="M117">
            <v>361315.62699999998</v>
          </cell>
          <cell r="N117">
            <v>1265.896</v>
          </cell>
          <cell r="O117">
            <v>1644.424</v>
          </cell>
        </row>
        <row r="118">
          <cell r="M118">
            <v>124757.80499999999</v>
          </cell>
          <cell r="N118">
            <v>535.49900000000002</v>
          </cell>
          <cell r="O118">
            <v>68.322999999999993</v>
          </cell>
        </row>
        <row r="119">
          <cell r="M119">
            <v>646859.77399999998</v>
          </cell>
          <cell r="N119">
            <v>2889.2</v>
          </cell>
          <cell r="O119">
            <v>1823.037</v>
          </cell>
        </row>
        <row r="120">
          <cell r="M120">
            <v>406229.69400000002</v>
          </cell>
          <cell r="N120">
            <v>7842.8379999999997</v>
          </cell>
          <cell r="O120">
            <v>37080.150999999998</v>
          </cell>
        </row>
        <row r="121">
          <cell r="M121">
            <v>70199.349000000002</v>
          </cell>
        </row>
        <row r="124">
          <cell r="M124">
            <v>52737.964999999997</v>
          </cell>
          <cell r="N124">
            <v>20896.583999999999</v>
          </cell>
          <cell r="O124">
            <v>1.8169999999999999</v>
          </cell>
        </row>
        <row r="125">
          <cell r="M125">
            <v>13343.38</v>
          </cell>
          <cell r="N125">
            <v>507.63799999999998</v>
          </cell>
          <cell r="O125">
            <v>31.518999999999998</v>
          </cell>
        </row>
        <row r="126">
          <cell r="M126">
            <v>20124.969000000001</v>
          </cell>
          <cell r="N126">
            <v>660.423</v>
          </cell>
          <cell r="O126">
            <v>0</v>
          </cell>
        </row>
        <row r="127">
          <cell r="M127">
            <v>342296.473</v>
          </cell>
          <cell r="N127">
            <v>436.28800000000001</v>
          </cell>
          <cell r="O127">
            <v>216.30600000000001</v>
          </cell>
        </row>
        <row r="128">
          <cell r="M128">
            <v>18840.374</v>
          </cell>
          <cell r="N128">
            <v>1832.78</v>
          </cell>
          <cell r="O128">
            <v>1749.847</v>
          </cell>
        </row>
        <row r="129">
          <cell r="M129">
            <v>9686.5339999999997</v>
          </cell>
        </row>
        <row r="132">
          <cell r="M132">
            <v>94314.714000000007</v>
          </cell>
          <cell r="N132">
            <v>21410.616000000002</v>
          </cell>
          <cell r="O132">
            <v>3.9660000000000002</v>
          </cell>
        </row>
        <row r="133">
          <cell r="M133">
            <v>29303.81</v>
          </cell>
          <cell r="N133">
            <v>558.28499999999997</v>
          </cell>
          <cell r="O133">
            <v>47.814</v>
          </cell>
        </row>
        <row r="134">
          <cell r="M134">
            <v>41943.180999999997</v>
          </cell>
          <cell r="N134">
            <v>332.697</v>
          </cell>
          <cell r="O134">
            <v>0</v>
          </cell>
        </row>
        <row r="135">
          <cell r="M135">
            <v>33009.08</v>
          </cell>
          <cell r="N135">
            <v>609.19600000000003</v>
          </cell>
          <cell r="O135">
            <v>352.56099999999998</v>
          </cell>
        </row>
        <row r="136">
          <cell r="M136">
            <v>17167.689999999999</v>
          </cell>
          <cell r="N136">
            <v>1778.605</v>
          </cell>
          <cell r="O136">
            <v>2937.3580000000002</v>
          </cell>
        </row>
        <row r="137">
          <cell r="M137">
            <v>11601.093000000001</v>
          </cell>
        </row>
        <row r="140">
          <cell r="M140">
            <v>12440.242</v>
          </cell>
          <cell r="N140">
            <v>15550.338</v>
          </cell>
          <cell r="O140">
            <v>1.639</v>
          </cell>
        </row>
        <row r="141">
          <cell r="M141">
            <v>8444.3690000000006</v>
          </cell>
          <cell r="N141">
            <v>336.18400000000003</v>
          </cell>
          <cell r="O141">
            <v>0</v>
          </cell>
        </row>
        <row r="142">
          <cell r="M142">
            <v>34263.434000000001</v>
          </cell>
          <cell r="N142">
            <v>339.40199999999999</v>
          </cell>
          <cell r="O142">
            <v>0</v>
          </cell>
        </row>
        <row r="143">
          <cell r="M143">
            <v>84390.093999999997</v>
          </cell>
          <cell r="N143">
            <v>495.36500000000001</v>
          </cell>
          <cell r="O143">
            <v>1923.046</v>
          </cell>
        </row>
        <row r="144">
          <cell r="M144">
            <v>12927.147999999999</v>
          </cell>
          <cell r="N144">
            <v>1954.7449999999999</v>
          </cell>
          <cell r="O144">
            <v>1468.307</v>
          </cell>
        </row>
        <row r="145">
          <cell r="M145">
            <v>4241.95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عمومی توزیع"/>
      <sheetName val="کل مشتركين"/>
      <sheetName val="کل فروش"/>
      <sheetName val="مشترکین "/>
      <sheetName val="فروش "/>
      <sheetName val="انسانی - توزیع 1"/>
      <sheetName val="انسانی- توزیع 2"/>
      <sheetName val="انسانی - توزیع3"/>
      <sheetName val="بار همزمان"/>
      <sheetName val="بار غیر همزمان"/>
      <sheetName val="مشترکین تکفاز- سه فز- دیماندی"/>
      <sheetName val="فروش انرژی"/>
      <sheetName val="کنتور طی سال"/>
      <sheetName val="کنتور پایان سال"/>
      <sheetName val="چراغ"/>
      <sheetName val="موجودی روستا"/>
      <sheetName val="عملکرد روستا"/>
      <sheetName val="چاه"/>
      <sheetName val="موجودی شبکه"/>
      <sheetName val="پرداخت الکترونیک"/>
      <sheetName val="طول تفکیک مقطع هادی"/>
      <sheetName val="پیک بار"/>
      <sheetName val="ترانسفورماتور"/>
      <sheetName val="G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B8">
            <v>144</v>
          </cell>
          <cell r="C8">
            <v>86528</v>
          </cell>
          <cell r="D8">
            <v>2</v>
          </cell>
          <cell r="E8">
            <v>35</v>
          </cell>
          <cell r="F8">
            <v>146</v>
          </cell>
          <cell r="G8">
            <v>86563</v>
          </cell>
          <cell r="H8">
            <v>144</v>
          </cell>
          <cell r="I8">
            <v>86528</v>
          </cell>
          <cell r="J8">
            <v>2</v>
          </cell>
        </row>
      </sheetData>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toziehtabriz.co.ir" TargetMode="External"/><Relationship Id="rId1" Type="http://schemas.openxmlformats.org/officeDocument/2006/relationships/hyperlink" Target="http://www.toztab.i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6"/>
  <sheetViews>
    <sheetView rightToLeft="1" view="pageBreakPreview" zoomScale="130" zoomScaleNormal="100" zoomScaleSheetLayoutView="130" workbookViewId="0">
      <selection activeCell="B11" sqref="B11"/>
    </sheetView>
  </sheetViews>
  <sheetFormatPr defaultRowHeight="28.5" customHeight="1" x14ac:dyDescent="0.25"/>
  <cols>
    <col min="1" max="1" width="12.7109375" style="24" customWidth="1"/>
    <col min="2" max="2" width="20.7109375" style="25" customWidth="1"/>
    <col min="3" max="3" width="16.7109375" style="25" customWidth="1"/>
    <col min="4" max="4" width="16.7109375" style="26" customWidth="1"/>
    <col min="5" max="5" width="18.7109375" style="27" customWidth="1"/>
    <col min="6" max="9" width="16.7109375" style="27" customWidth="1"/>
    <col min="10" max="10" width="16.7109375" style="28" customWidth="1"/>
    <col min="11" max="12" width="4.7109375" style="20" customWidth="1"/>
    <col min="13" max="13" width="11.5703125" style="20" customWidth="1"/>
    <col min="14" max="14" width="8.7109375" style="20" customWidth="1"/>
    <col min="15" max="18" width="4.7109375" style="20" customWidth="1"/>
    <col min="19" max="19" width="10.7109375" style="20" customWidth="1"/>
    <col min="20" max="22" width="4.7109375" style="20" customWidth="1"/>
    <col min="23" max="23" width="36.85546875" style="23" customWidth="1"/>
    <col min="24" max="24" width="20.28515625" style="23" customWidth="1"/>
    <col min="25" max="256" width="9.140625" style="23"/>
    <col min="257" max="257" width="12.7109375" style="23" customWidth="1"/>
    <col min="258" max="258" width="20.7109375" style="23" customWidth="1"/>
    <col min="259" max="266" width="16.7109375" style="23" customWidth="1"/>
    <col min="267" max="268" width="4.7109375" style="23" customWidth="1"/>
    <col min="269" max="269" width="11.5703125" style="23" customWidth="1"/>
    <col min="270" max="270" width="8.7109375" style="23" customWidth="1"/>
    <col min="271" max="274" width="4.7109375" style="23" customWidth="1"/>
    <col min="275" max="275" width="10.7109375" style="23" customWidth="1"/>
    <col min="276" max="278" width="4.7109375" style="23" customWidth="1"/>
    <col min="279" max="279" width="36.85546875" style="23" customWidth="1"/>
    <col min="280" max="280" width="20.28515625" style="23" customWidth="1"/>
    <col min="281" max="512" width="9.140625" style="23"/>
    <col min="513" max="513" width="12.7109375" style="23" customWidth="1"/>
    <col min="514" max="514" width="20.7109375" style="23" customWidth="1"/>
    <col min="515" max="522" width="16.7109375" style="23" customWidth="1"/>
    <col min="523" max="524" width="4.7109375" style="23" customWidth="1"/>
    <col min="525" max="525" width="11.5703125" style="23" customWidth="1"/>
    <col min="526" max="526" width="8.7109375" style="23" customWidth="1"/>
    <col min="527" max="530" width="4.7109375" style="23" customWidth="1"/>
    <col min="531" max="531" width="10.7109375" style="23" customWidth="1"/>
    <col min="532" max="534" width="4.7109375" style="23" customWidth="1"/>
    <col min="535" max="535" width="36.85546875" style="23" customWidth="1"/>
    <col min="536" max="536" width="20.28515625" style="23" customWidth="1"/>
    <col min="537" max="768" width="9.140625" style="23"/>
    <col min="769" max="769" width="12.7109375" style="23" customWidth="1"/>
    <col min="770" max="770" width="20.7109375" style="23" customWidth="1"/>
    <col min="771" max="778" width="16.7109375" style="23" customWidth="1"/>
    <col min="779" max="780" width="4.7109375" style="23" customWidth="1"/>
    <col min="781" max="781" width="11.5703125" style="23" customWidth="1"/>
    <col min="782" max="782" width="8.7109375" style="23" customWidth="1"/>
    <col min="783" max="786" width="4.7109375" style="23" customWidth="1"/>
    <col min="787" max="787" width="10.7109375" style="23" customWidth="1"/>
    <col min="788" max="790" width="4.7109375" style="23" customWidth="1"/>
    <col min="791" max="791" width="36.85546875" style="23" customWidth="1"/>
    <col min="792" max="792" width="20.28515625" style="23" customWidth="1"/>
    <col min="793" max="1024" width="9.140625" style="23"/>
    <col min="1025" max="1025" width="12.7109375" style="23" customWidth="1"/>
    <col min="1026" max="1026" width="20.7109375" style="23" customWidth="1"/>
    <col min="1027" max="1034" width="16.7109375" style="23" customWidth="1"/>
    <col min="1035" max="1036" width="4.7109375" style="23" customWidth="1"/>
    <col min="1037" max="1037" width="11.5703125" style="23" customWidth="1"/>
    <col min="1038" max="1038" width="8.7109375" style="23" customWidth="1"/>
    <col min="1039" max="1042" width="4.7109375" style="23" customWidth="1"/>
    <col min="1043" max="1043" width="10.7109375" style="23" customWidth="1"/>
    <col min="1044" max="1046" width="4.7109375" style="23" customWidth="1"/>
    <col min="1047" max="1047" width="36.85546875" style="23" customWidth="1"/>
    <col min="1048" max="1048" width="20.28515625" style="23" customWidth="1"/>
    <col min="1049" max="1280" width="9.140625" style="23"/>
    <col min="1281" max="1281" width="12.7109375" style="23" customWidth="1"/>
    <col min="1282" max="1282" width="20.7109375" style="23" customWidth="1"/>
    <col min="1283" max="1290" width="16.7109375" style="23" customWidth="1"/>
    <col min="1291" max="1292" width="4.7109375" style="23" customWidth="1"/>
    <col min="1293" max="1293" width="11.5703125" style="23" customWidth="1"/>
    <col min="1294" max="1294" width="8.7109375" style="23" customWidth="1"/>
    <col min="1295" max="1298" width="4.7109375" style="23" customWidth="1"/>
    <col min="1299" max="1299" width="10.7109375" style="23" customWidth="1"/>
    <col min="1300" max="1302" width="4.7109375" style="23" customWidth="1"/>
    <col min="1303" max="1303" width="36.85546875" style="23" customWidth="1"/>
    <col min="1304" max="1304" width="20.28515625" style="23" customWidth="1"/>
    <col min="1305" max="1536" width="9.140625" style="23"/>
    <col min="1537" max="1537" width="12.7109375" style="23" customWidth="1"/>
    <col min="1538" max="1538" width="20.7109375" style="23" customWidth="1"/>
    <col min="1539" max="1546" width="16.7109375" style="23" customWidth="1"/>
    <col min="1547" max="1548" width="4.7109375" style="23" customWidth="1"/>
    <col min="1549" max="1549" width="11.5703125" style="23" customWidth="1"/>
    <col min="1550" max="1550" width="8.7109375" style="23" customWidth="1"/>
    <col min="1551" max="1554" width="4.7109375" style="23" customWidth="1"/>
    <col min="1555" max="1555" width="10.7109375" style="23" customWidth="1"/>
    <col min="1556" max="1558" width="4.7109375" style="23" customWidth="1"/>
    <col min="1559" max="1559" width="36.85546875" style="23" customWidth="1"/>
    <col min="1560" max="1560" width="20.28515625" style="23" customWidth="1"/>
    <col min="1561" max="1792" width="9.140625" style="23"/>
    <col min="1793" max="1793" width="12.7109375" style="23" customWidth="1"/>
    <col min="1794" max="1794" width="20.7109375" style="23" customWidth="1"/>
    <col min="1795" max="1802" width="16.7109375" style="23" customWidth="1"/>
    <col min="1803" max="1804" width="4.7109375" style="23" customWidth="1"/>
    <col min="1805" max="1805" width="11.5703125" style="23" customWidth="1"/>
    <col min="1806" max="1806" width="8.7109375" style="23" customWidth="1"/>
    <col min="1807" max="1810" width="4.7109375" style="23" customWidth="1"/>
    <col min="1811" max="1811" width="10.7109375" style="23" customWidth="1"/>
    <col min="1812" max="1814" width="4.7109375" style="23" customWidth="1"/>
    <col min="1815" max="1815" width="36.85546875" style="23" customWidth="1"/>
    <col min="1816" max="1816" width="20.28515625" style="23" customWidth="1"/>
    <col min="1817" max="2048" width="9.140625" style="23"/>
    <col min="2049" max="2049" width="12.7109375" style="23" customWidth="1"/>
    <col min="2050" max="2050" width="20.7109375" style="23" customWidth="1"/>
    <col min="2051" max="2058" width="16.7109375" style="23" customWidth="1"/>
    <col min="2059" max="2060" width="4.7109375" style="23" customWidth="1"/>
    <col min="2061" max="2061" width="11.5703125" style="23" customWidth="1"/>
    <col min="2062" max="2062" width="8.7109375" style="23" customWidth="1"/>
    <col min="2063" max="2066" width="4.7109375" style="23" customWidth="1"/>
    <col min="2067" max="2067" width="10.7109375" style="23" customWidth="1"/>
    <col min="2068" max="2070" width="4.7109375" style="23" customWidth="1"/>
    <col min="2071" max="2071" width="36.85546875" style="23" customWidth="1"/>
    <col min="2072" max="2072" width="20.28515625" style="23" customWidth="1"/>
    <col min="2073" max="2304" width="9.140625" style="23"/>
    <col min="2305" max="2305" width="12.7109375" style="23" customWidth="1"/>
    <col min="2306" max="2306" width="20.7109375" style="23" customWidth="1"/>
    <col min="2307" max="2314" width="16.7109375" style="23" customWidth="1"/>
    <col min="2315" max="2316" width="4.7109375" style="23" customWidth="1"/>
    <col min="2317" max="2317" width="11.5703125" style="23" customWidth="1"/>
    <col min="2318" max="2318" width="8.7109375" style="23" customWidth="1"/>
    <col min="2319" max="2322" width="4.7109375" style="23" customWidth="1"/>
    <col min="2323" max="2323" width="10.7109375" style="23" customWidth="1"/>
    <col min="2324" max="2326" width="4.7109375" style="23" customWidth="1"/>
    <col min="2327" max="2327" width="36.85546875" style="23" customWidth="1"/>
    <col min="2328" max="2328" width="20.28515625" style="23" customWidth="1"/>
    <col min="2329" max="2560" width="9.140625" style="23"/>
    <col min="2561" max="2561" width="12.7109375" style="23" customWidth="1"/>
    <col min="2562" max="2562" width="20.7109375" style="23" customWidth="1"/>
    <col min="2563" max="2570" width="16.7109375" style="23" customWidth="1"/>
    <col min="2571" max="2572" width="4.7109375" style="23" customWidth="1"/>
    <col min="2573" max="2573" width="11.5703125" style="23" customWidth="1"/>
    <col min="2574" max="2574" width="8.7109375" style="23" customWidth="1"/>
    <col min="2575" max="2578" width="4.7109375" style="23" customWidth="1"/>
    <col min="2579" max="2579" width="10.7109375" style="23" customWidth="1"/>
    <col min="2580" max="2582" width="4.7109375" style="23" customWidth="1"/>
    <col min="2583" max="2583" width="36.85546875" style="23" customWidth="1"/>
    <col min="2584" max="2584" width="20.28515625" style="23" customWidth="1"/>
    <col min="2585" max="2816" width="9.140625" style="23"/>
    <col min="2817" max="2817" width="12.7109375" style="23" customWidth="1"/>
    <col min="2818" max="2818" width="20.7109375" style="23" customWidth="1"/>
    <col min="2819" max="2826" width="16.7109375" style="23" customWidth="1"/>
    <col min="2827" max="2828" width="4.7109375" style="23" customWidth="1"/>
    <col min="2829" max="2829" width="11.5703125" style="23" customWidth="1"/>
    <col min="2830" max="2830" width="8.7109375" style="23" customWidth="1"/>
    <col min="2831" max="2834" width="4.7109375" style="23" customWidth="1"/>
    <col min="2835" max="2835" width="10.7109375" style="23" customWidth="1"/>
    <col min="2836" max="2838" width="4.7109375" style="23" customWidth="1"/>
    <col min="2839" max="2839" width="36.85546875" style="23" customWidth="1"/>
    <col min="2840" max="2840" width="20.28515625" style="23" customWidth="1"/>
    <col min="2841" max="3072" width="9.140625" style="23"/>
    <col min="3073" max="3073" width="12.7109375" style="23" customWidth="1"/>
    <col min="3074" max="3074" width="20.7109375" style="23" customWidth="1"/>
    <col min="3075" max="3082" width="16.7109375" style="23" customWidth="1"/>
    <col min="3083" max="3084" width="4.7109375" style="23" customWidth="1"/>
    <col min="3085" max="3085" width="11.5703125" style="23" customWidth="1"/>
    <col min="3086" max="3086" width="8.7109375" style="23" customWidth="1"/>
    <col min="3087" max="3090" width="4.7109375" style="23" customWidth="1"/>
    <col min="3091" max="3091" width="10.7109375" style="23" customWidth="1"/>
    <col min="3092" max="3094" width="4.7109375" style="23" customWidth="1"/>
    <col min="3095" max="3095" width="36.85546875" style="23" customWidth="1"/>
    <col min="3096" max="3096" width="20.28515625" style="23" customWidth="1"/>
    <col min="3097" max="3328" width="9.140625" style="23"/>
    <col min="3329" max="3329" width="12.7109375" style="23" customWidth="1"/>
    <col min="3330" max="3330" width="20.7109375" style="23" customWidth="1"/>
    <col min="3331" max="3338" width="16.7109375" style="23" customWidth="1"/>
    <col min="3339" max="3340" width="4.7109375" style="23" customWidth="1"/>
    <col min="3341" max="3341" width="11.5703125" style="23" customWidth="1"/>
    <col min="3342" max="3342" width="8.7109375" style="23" customWidth="1"/>
    <col min="3343" max="3346" width="4.7109375" style="23" customWidth="1"/>
    <col min="3347" max="3347" width="10.7109375" style="23" customWidth="1"/>
    <col min="3348" max="3350" width="4.7109375" style="23" customWidth="1"/>
    <col min="3351" max="3351" width="36.85546875" style="23" customWidth="1"/>
    <col min="3352" max="3352" width="20.28515625" style="23" customWidth="1"/>
    <col min="3353" max="3584" width="9.140625" style="23"/>
    <col min="3585" max="3585" width="12.7109375" style="23" customWidth="1"/>
    <col min="3586" max="3586" width="20.7109375" style="23" customWidth="1"/>
    <col min="3587" max="3594" width="16.7109375" style="23" customWidth="1"/>
    <col min="3595" max="3596" width="4.7109375" style="23" customWidth="1"/>
    <col min="3597" max="3597" width="11.5703125" style="23" customWidth="1"/>
    <col min="3598" max="3598" width="8.7109375" style="23" customWidth="1"/>
    <col min="3599" max="3602" width="4.7109375" style="23" customWidth="1"/>
    <col min="3603" max="3603" width="10.7109375" style="23" customWidth="1"/>
    <col min="3604" max="3606" width="4.7109375" style="23" customWidth="1"/>
    <col min="3607" max="3607" width="36.85546875" style="23" customWidth="1"/>
    <col min="3608" max="3608" width="20.28515625" style="23" customWidth="1"/>
    <col min="3609" max="3840" width="9.140625" style="23"/>
    <col min="3841" max="3841" width="12.7109375" style="23" customWidth="1"/>
    <col min="3842" max="3842" width="20.7109375" style="23" customWidth="1"/>
    <col min="3843" max="3850" width="16.7109375" style="23" customWidth="1"/>
    <col min="3851" max="3852" width="4.7109375" style="23" customWidth="1"/>
    <col min="3853" max="3853" width="11.5703125" style="23" customWidth="1"/>
    <col min="3854" max="3854" width="8.7109375" style="23" customWidth="1"/>
    <col min="3855" max="3858" width="4.7109375" style="23" customWidth="1"/>
    <col min="3859" max="3859" width="10.7109375" style="23" customWidth="1"/>
    <col min="3860" max="3862" width="4.7109375" style="23" customWidth="1"/>
    <col min="3863" max="3863" width="36.85546875" style="23" customWidth="1"/>
    <col min="3864" max="3864" width="20.28515625" style="23" customWidth="1"/>
    <col min="3865" max="4096" width="9.140625" style="23"/>
    <col min="4097" max="4097" width="12.7109375" style="23" customWidth="1"/>
    <col min="4098" max="4098" width="20.7109375" style="23" customWidth="1"/>
    <col min="4099" max="4106" width="16.7109375" style="23" customWidth="1"/>
    <col min="4107" max="4108" width="4.7109375" style="23" customWidth="1"/>
    <col min="4109" max="4109" width="11.5703125" style="23" customWidth="1"/>
    <col min="4110" max="4110" width="8.7109375" style="23" customWidth="1"/>
    <col min="4111" max="4114" width="4.7109375" style="23" customWidth="1"/>
    <col min="4115" max="4115" width="10.7109375" style="23" customWidth="1"/>
    <col min="4116" max="4118" width="4.7109375" style="23" customWidth="1"/>
    <col min="4119" max="4119" width="36.85546875" style="23" customWidth="1"/>
    <col min="4120" max="4120" width="20.28515625" style="23" customWidth="1"/>
    <col min="4121" max="4352" width="9.140625" style="23"/>
    <col min="4353" max="4353" width="12.7109375" style="23" customWidth="1"/>
    <col min="4354" max="4354" width="20.7109375" style="23" customWidth="1"/>
    <col min="4355" max="4362" width="16.7109375" style="23" customWidth="1"/>
    <col min="4363" max="4364" width="4.7109375" style="23" customWidth="1"/>
    <col min="4365" max="4365" width="11.5703125" style="23" customWidth="1"/>
    <col min="4366" max="4366" width="8.7109375" style="23" customWidth="1"/>
    <col min="4367" max="4370" width="4.7109375" style="23" customWidth="1"/>
    <col min="4371" max="4371" width="10.7109375" style="23" customWidth="1"/>
    <col min="4372" max="4374" width="4.7109375" style="23" customWidth="1"/>
    <col min="4375" max="4375" width="36.85546875" style="23" customWidth="1"/>
    <col min="4376" max="4376" width="20.28515625" style="23" customWidth="1"/>
    <col min="4377" max="4608" width="9.140625" style="23"/>
    <col min="4609" max="4609" width="12.7109375" style="23" customWidth="1"/>
    <col min="4610" max="4610" width="20.7109375" style="23" customWidth="1"/>
    <col min="4611" max="4618" width="16.7109375" style="23" customWidth="1"/>
    <col min="4619" max="4620" width="4.7109375" style="23" customWidth="1"/>
    <col min="4621" max="4621" width="11.5703125" style="23" customWidth="1"/>
    <col min="4622" max="4622" width="8.7109375" style="23" customWidth="1"/>
    <col min="4623" max="4626" width="4.7109375" style="23" customWidth="1"/>
    <col min="4627" max="4627" width="10.7109375" style="23" customWidth="1"/>
    <col min="4628" max="4630" width="4.7109375" style="23" customWidth="1"/>
    <col min="4631" max="4631" width="36.85546875" style="23" customWidth="1"/>
    <col min="4632" max="4632" width="20.28515625" style="23" customWidth="1"/>
    <col min="4633" max="4864" width="9.140625" style="23"/>
    <col min="4865" max="4865" width="12.7109375" style="23" customWidth="1"/>
    <col min="4866" max="4866" width="20.7109375" style="23" customWidth="1"/>
    <col min="4867" max="4874" width="16.7109375" style="23" customWidth="1"/>
    <col min="4875" max="4876" width="4.7109375" style="23" customWidth="1"/>
    <col min="4877" max="4877" width="11.5703125" style="23" customWidth="1"/>
    <col min="4878" max="4878" width="8.7109375" style="23" customWidth="1"/>
    <col min="4879" max="4882" width="4.7109375" style="23" customWidth="1"/>
    <col min="4883" max="4883" width="10.7109375" style="23" customWidth="1"/>
    <col min="4884" max="4886" width="4.7109375" style="23" customWidth="1"/>
    <col min="4887" max="4887" width="36.85546875" style="23" customWidth="1"/>
    <col min="4888" max="4888" width="20.28515625" style="23" customWidth="1"/>
    <col min="4889" max="5120" width="9.140625" style="23"/>
    <col min="5121" max="5121" width="12.7109375" style="23" customWidth="1"/>
    <col min="5122" max="5122" width="20.7109375" style="23" customWidth="1"/>
    <col min="5123" max="5130" width="16.7109375" style="23" customWidth="1"/>
    <col min="5131" max="5132" width="4.7109375" style="23" customWidth="1"/>
    <col min="5133" max="5133" width="11.5703125" style="23" customWidth="1"/>
    <col min="5134" max="5134" width="8.7109375" style="23" customWidth="1"/>
    <col min="5135" max="5138" width="4.7109375" style="23" customWidth="1"/>
    <col min="5139" max="5139" width="10.7109375" style="23" customWidth="1"/>
    <col min="5140" max="5142" width="4.7109375" style="23" customWidth="1"/>
    <col min="5143" max="5143" width="36.85546875" style="23" customWidth="1"/>
    <col min="5144" max="5144" width="20.28515625" style="23" customWidth="1"/>
    <col min="5145" max="5376" width="9.140625" style="23"/>
    <col min="5377" max="5377" width="12.7109375" style="23" customWidth="1"/>
    <col min="5378" max="5378" width="20.7109375" style="23" customWidth="1"/>
    <col min="5379" max="5386" width="16.7109375" style="23" customWidth="1"/>
    <col min="5387" max="5388" width="4.7109375" style="23" customWidth="1"/>
    <col min="5389" max="5389" width="11.5703125" style="23" customWidth="1"/>
    <col min="5390" max="5390" width="8.7109375" style="23" customWidth="1"/>
    <col min="5391" max="5394" width="4.7109375" style="23" customWidth="1"/>
    <col min="5395" max="5395" width="10.7109375" style="23" customWidth="1"/>
    <col min="5396" max="5398" width="4.7109375" style="23" customWidth="1"/>
    <col min="5399" max="5399" width="36.85546875" style="23" customWidth="1"/>
    <col min="5400" max="5400" width="20.28515625" style="23" customWidth="1"/>
    <col min="5401" max="5632" width="9.140625" style="23"/>
    <col min="5633" max="5633" width="12.7109375" style="23" customWidth="1"/>
    <col min="5634" max="5634" width="20.7109375" style="23" customWidth="1"/>
    <col min="5635" max="5642" width="16.7109375" style="23" customWidth="1"/>
    <col min="5643" max="5644" width="4.7109375" style="23" customWidth="1"/>
    <col min="5645" max="5645" width="11.5703125" style="23" customWidth="1"/>
    <col min="5646" max="5646" width="8.7109375" style="23" customWidth="1"/>
    <col min="5647" max="5650" width="4.7109375" style="23" customWidth="1"/>
    <col min="5651" max="5651" width="10.7109375" style="23" customWidth="1"/>
    <col min="5652" max="5654" width="4.7109375" style="23" customWidth="1"/>
    <col min="5655" max="5655" width="36.85546875" style="23" customWidth="1"/>
    <col min="5656" max="5656" width="20.28515625" style="23" customWidth="1"/>
    <col min="5657" max="5888" width="9.140625" style="23"/>
    <col min="5889" max="5889" width="12.7109375" style="23" customWidth="1"/>
    <col min="5890" max="5890" width="20.7109375" style="23" customWidth="1"/>
    <col min="5891" max="5898" width="16.7109375" style="23" customWidth="1"/>
    <col min="5899" max="5900" width="4.7109375" style="23" customWidth="1"/>
    <col min="5901" max="5901" width="11.5703125" style="23" customWidth="1"/>
    <col min="5902" max="5902" width="8.7109375" style="23" customWidth="1"/>
    <col min="5903" max="5906" width="4.7109375" style="23" customWidth="1"/>
    <col min="5907" max="5907" width="10.7109375" style="23" customWidth="1"/>
    <col min="5908" max="5910" width="4.7109375" style="23" customWidth="1"/>
    <col min="5911" max="5911" width="36.85546875" style="23" customWidth="1"/>
    <col min="5912" max="5912" width="20.28515625" style="23" customWidth="1"/>
    <col min="5913" max="6144" width="9.140625" style="23"/>
    <col min="6145" max="6145" width="12.7109375" style="23" customWidth="1"/>
    <col min="6146" max="6146" width="20.7109375" style="23" customWidth="1"/>
    <col min="6147" max="6154" width="16.7109375" style="23" customWidth="1"/>
    <col min="6155" max="6156" width="4.7109375" style="23" customWidth="1"/>
    <col min="6157" max="6157" width="11.5703125" style="23" customWidth="1"/>
    <col min="6158" max="6158" width="8.7109375" style="23" customWidth="1"/>
    <col min="6159" max="6162" width="4.7109375" style="23" customWidth="1"/>
    <col min="6163" max="6163" width="10.7109375" style="23" customWidth="1"/>
    <col min="6164" max="6166" width="4.7109375" style="23" customWidth="1"/>
    <col min="6167" max="6167" width="36.85546875" style="23" customWidth="1"/>
    <col min="6168" max="6168" width="20.28515625" style="23" customWidth="1"/>
    <col min="6169" max="6400" width="9.140625" style="23"/>
    <col min="6401" max="6401" width="12.7109375" style="23" customWidth="1"/>
    <col min="6402" max="6402" width="20.7109375" style="23" customWidth="1"/>
    <col min="6403" max="6410" width="16.7109375" style="23" customWidth="1"/>
    <col min="6411" max="6412" width="4.7109375" style="23" customWidth="1"/>
    <col min="6413" max="6413" width="11.5703125" style="23" customWidth="1"/>
    <col min="6414" max="6414" width="8.7109375" style="23" customWidth="1"/>
    <col min="6415" max="6418" width="4.7109375" style="23" customWidth="1"/>
    <col min="6419" max="6419" width="10.7109375" style="23" customWidth="1"/>
    <col min="6420" max="6422" width="4.7109375" style="23" customWidth="1"/>
    <col min="6423" max="6423" width="36.85546875" style="23" customWidth="1"/>
    <col min="6424" max="6424" width="20.28515625" style="23" customWidth="1"/>
    <col min="6425" max="6656" width="9.140625" style="23"/>
    <col min="6657" max="6657" width="12.7109375" style="23" customWidth="1"/>
    <col min="6658" max="6658" width="20.7109375" style="23" customWidth="1"/>
    <col min="6659" max="6666" width="16.7109375" style="23" customWidth="1"/>
    <col min="6667" max="6668" width="4.7109375" style="23" customWidth="1"/>
    <col min="6669" max="6669" width="11.5703125" style="23" customWidth="1"/>
    <col min="6670" max="6670" width="8.7109375" style="23" customWidth="1"/>
    <col min="6671" max="6674" width="4.7109375" style="23" customWidth="1"/>
    <col min="6675" max="6675" width="10.7109375" style="23" customWidth="1"/>
    <col min="6676" max="6678" width="4.7109375" style="23" customWidth="1"/>
    <col min="6679" max="6679" width="36.85546875" style="23" customWidth="1"/>
    <col min="6680" max="6680" width="20.28515625" style="23" customWidth="1"/>
    <col min="6681" max="6912" width="9.140625" style="23"/>
    <col min="6913" max="6913" width="12.7109375" style="23" customWidth="1"/>
    <col min="6914" max="6914" width="20.7109375" style="23" customWidth="1"/>
    <col min="6915" max="6922" width="16.7109375" style="23" customWidth="1"/>
    <col min="6923" max="6924" width="4.7109375" style="23" customWidth="1"/>
    <col min="6925" max="6925" width="11.5703125" style="23" customWidth="1"/>
    <col min="6926" max="6926" width="8.7109375" style="23" customWidth="1"/>
    <col min="6927" max="6930" width="4.7109375" style="23" customWidth="1"/>
    <col min="6931" max="6931" width="10.7109375" style="23" customWidth="1"/>
    <col min="6932" max="6934" width="4.7109375" style="23" customWidth="1"/>
    <col min="6935" max="6935" width="36.85546875" style="23" customWidth="1"/>
    <col min="6936" max="6936" width="20.28515625" style="23" customWidth="1"/>
    <col min="6937" max="7168" width="9.140625" style="23"/>
    <col min="7169" max="7169" width="12.7109375" style="23" customWidth="1"/>
    <col min="7170" max="7170" width="20.7109375" style="23" customWidth="1"/>
    <col min="7171" max="7178" width="16.7109375" style="23" customWidth="1"/>
    <col min="7179" max="7180" width="4.7109375" style="23" customWidth="1"/>
    <col min="7181" max="7181" width="11.5703125" style="23" customWidth="1"/>
    <col min="7182" max="7182" width="8.7109375" style="23" customWidth="1"/>
    <col min="7183" max="7186" width="4.7109375" style="23" customWidth="1"/>
    <col min="7187" max="7187" width="10.7109375" style="23" customWidth="1"/>
    <col min="7188" max="7190" width="4.7109375" style="23" customWidth="1"/>
    <col min="7191" max="7191" width="36.85546875" style="23" customWidth="1"/>
    <col min="7192" max="7192" width="20.28515625" style="23" customWidth="1"/>
    <col min="7193" max="7424" width="9.140625" style="23"/>
    <col min="7425" max="7425" width="12.7109375" style="23" customWidth="1"/>
    <col min="7426" max="7426" width="20.7109375" style="23" customWidth="1"/>
    <col min="7427" max="7434" width="16.7109375" style="23" customWidth="1"/>
    <col min="7435" max="7436" width="4.7109375" style="23" customWidth="1"/>
    <col min="7437" max="7437" width="11.5703125" style="23" customWidth="1"/>
    <col min="7438" max="7438" width="8.7109375" style="23" customWidth="1"/>
    <col min="7439" max="7442" width="4.7109375" style="23" customWidth="1"/>
    <col min="7443" max="7443" width="10.7109375" style="23" customWidth="1"/>
    <col min="7444" max="7446" width="4.7109375" style="23" customWidth="1"/>
    <col min="7447" max="7447" width="36.85546875" style="23" customWidth="1"/>
    <col min="7448" max="7448" width="20.28515625" style="23" customWidth="1"/>
    <col min="7449" max="7680" width="9.140625" style="23"/>
    <col min="7681" max="7681" width="12.7109375" style="23" customWidth="1"/>
    <col min="7682" max="7682" width="20.7109375" style="23" customWidth="1"/>
    <col min="7683" max="7690" width="16.7109375" style="23" customWidth="1"/>
    <col min="7691" max="7692" width="4.7109375" style="23" customWidth="1"/>
    <col min="7693" max="7693" width="11.5703125" style="23" customWidth="1"/>
    <col min="7694" max="7694" width="8.7109375" style="23" customWidth="1"/>
    <col min="7695" max="7698" width="4.7109375" style="23" customWidth="1"/>
    <col min="7699" max="7699" width="10.7109375" style="23" customWidth="1"/>
    <col min="7700" max="7702" width="4.7109375" style="23" customWidth="1"/>
    <col min="7703" max="7703" width="36.85546875" style="23" customWidth="1"/>
    <col min="7704" max="7704" width="20.28515625" style="23" customWidth="1"/>
    <col min="7705" max="7936" width="9.140625" style="23"/>
    <col min="7937" max="7937" width="12.7109375" style="23" customWidth="1"/>
    <col min="7938" max="7938" width="20.7109375" style="23" customWidth="1"/>
    <col min="7939" max="7946" width="16.7109375" style="23" customWidth="1"/>
    <col min="7947" max="7948" width="4.7109375" style="23" customWidth="1"/>
    <col min="7949" max="7949" width="11.5703125" style="23" customWidth="1"/>
    <col min="7950" max="7950" width="8.7109375" style="23" customWidth="1"/>
    <col min="7951" max="7954" width="4.7109375" style="23" customWidth="1"/>
    <col min="7955" max="7955" width="10.7109375" style="23" customWidth="1"/>
    <col min="7956" max="7958" width="4.7109375" style="23" customWidth="1"/>
    <col min="7959" max="7959" width="36.85546875" style="23" customWidth="1"/>
    <col min="7960" max="7960" width="20.28515625" style="23" customWidth="1"/>
    <col min="7961" max="8192" width="9.140625" style="23"/>
    <col min="8193" max="8193" width="12.7109375" style="23" customWidth="1"/>
    <col min="8194" max="8194" width="20.7109375" style="23" customWidth="1"/>
    <col min="8195" max="8202" width="16.7109375" style="23" customWidth="1"/>
    <col min="8203" max="8204" width="4.7109375" style="23" customWidth="1"/>
    <col min="8205" max="8205" width="11.5703125" style="23" customWidth="1"/>
    <col min="8206" max="8206" width="8.7109375" style="23" customWidth="1"/>
    <col min="8207" max="8210" width="4.7109375" style="23" customWidth="1"/>
    <col min="8211" max="8211" width="10.7109375" style="23" customWidth="1"/>
    <col min="8212" max="8214" width="4.7109375" style="23" customWidth="1"/>
    <col min="8215" max="8215" width="36.85546875" style="23" customWidth="1"/>
    <col min="8216" max="8216" width="20.28515625" style="23" customWidth="1"/>
    <col min="8217" max="8448" width="9.140625" style="23"/>
    <col min="8449" max="8449" width="12.7109375" style="23" customWidth="1"/>
    <col min="8450" max="8450" width="20.7109375" style="23" customWidth="1"/>
    <col min="8451" max="8458" width="16.7109375" style="23" customWidth="1"/>
    <col min="8459" max="8460" width="4.7109375" style="23" customWidth="1"/>
    <col min="8461" max="8461" width="11.5703125" style="23" customWidth="1"/>
    <col min="8462" max="8462" width="8.7109375" style="23" customWidth="1"/>
    <col min="8463" max="8466" width="4.7109375" style="23" customWidth="1"/>
    <col min="8467" max="8467" width="10.7109375" style="23" customWidth="1"/>
    <col min="8468" max="8470" width="4.7109375" style="23" customWidth="1"/>
    <col min="8471" max="8471" width="36.85546875" style="23" customWidth="1"/>
    <col min="8472" max="8472" width="20.28515625" style="23" customWidth="1"/>
    <col min="8473" max="8704" width="9.140625" style="23"/>
    <col min="8705" max="8705" width="12.7109375" style="23" customWidth="1"/>
    <col min="8706" max="8706" width="20.7109375" style="23" customWidth="1"/>
    <col min="8707" max="8714" width="16.7109375" style="23" customWidth="1"/>
    <col min="8715" max="8716" width="4.7109375" style="23" customWidth="1"/>
    <col min="8717" max="8717" width="11.5703125" style="23" customWidth="1"/>
    <col min="8718" max="8718" width="8.7109375" style="23" customWidth="1"/>
    <col min="8719" max="8722" width="4.7109375" style="23" customWidth="1"/>
    <col min="8723" max="8723" width="10.7109375" style="23" customWidth="1"/>
    <col min="8724" max="8726" width="4.7109375" style="23" customWidth="1"/>
    <col min="8727" max="8727" width="36.85546875" style="23" customWidth="1"/>
    <col min="8728" max="8728" width="20.28515625" style="23" customWidth="1"/>
    <col min="8729" max="8960" width="9.140625" style="23"/>
    <col min="8961" max="8961" width="12.7109375" style="23" customWidth="1"/>
    <col min="8962" max="8962" width="20.7109375" style="23" customWidth="1"/>
    <col min="8963" max="8970" width="16.7109375" style="23" customWidth="1"/>
    <col min="8971" max="8972" width="4.7109375" style="23" customWidth="1"/>
    <col min="8973" max="8973" width="11.5703125" style="23" customWidth="1"/>
    <col min="8974" max="8974" width="8.7109375" style="23" customWidth="1"/>
    <col min="8975" max="8978" width="4.7109375" style="23" customWidth="1"/>
    <col min="8979" max="8979" width="10.7109375" style="23" customWidth="1"/>
    <col min="8980" max="8982" width="4.7109375" style="23" customWidth="1"/>
    <col min="8983" max="8983" width="36.85546875" style="23" customWidth="1"/>
    <col min="8984" max="8984" width="20.28515625" style="23" customWidth="1"/>
    <col min="8985" max="9216" width="9.140625" style="23"/>
    <col min="9217" max="9217" width="12.7109375" style="23" customWidth="1"/>
    <col min="9218" max="9218" width="20.7109375" style="23" customWidth="1"/>
    <col min="9219" max="9226" width="16.7109375" style="23" customWidth="1"/>
    <col min="9227" max="9228" width="4.7109375" style="23" customWidth="1"/>
    <col min="9229" max="9229" width="11.5703125" style="23" customWidth="1"/>
    <col min="9230" max="9230" width="8.7109375" style="23" customWidth="1"/>
    <col min="9231" max="9234" width="4.7109375" style="23" customWidth="1"/>
    <col min="9235" max="9235" width="10.7109375" style="23" customWidth="1"/>
    <col min="9236" max="9238" width="4.7109375" style="23" customWidth="1"/>
    <col min="9239" max="9239" width="36.85546875" style="23" customWidth="1"/>
    <col min="9240" max="9240" width="20.28515625" style="23" customWidth="1"/>
    <col min="9241" max="9472" width="9.140625" style="23"/>
    <col min="9473" max="9473" width="12.7109375" style="23" customWidth="1"/>
    <col min="9474" max="9474" width="20.7109375" style="23" customWidth="1"/>
    <col min="9475" max="9482" width="16.7109375" style="23" customWidth="1"/>
    <col min="9483" max="9484" width="4.7109375" style="23" customWidth="1"/>
    <col min="9485" max="9485" width="11.5703125" style="23" customWidth="1"/>
    <col min="9486" max="9486" width="8.7109375" style="23" customWidth="1"/>
    <col min="9487" max="9490" width="4.7109375" style="23" customWidth="1"/>
    <col min="9491" max="9491" width="10.7109375" style="23" customWidth="1"/>
    <col min="9492" max="9494" width="4.7109375" style="23" customWidth="1"/>
    <col min="9495" max="9495" width="36.85546875" style="23" customWidth="1"/>
    <col min="9496" max="9496" width="20.28515625" style="23" customWidth="1"/>
    <col min="9497" max="9728" width="9.140625" style="23"/>
    <col min="9729" max="9729" width="12.7109375" style="23" customWidth="1"/>
    <col min="9730" max="9730" width="20.7109375" style="23" customWidth="1"/>
    <col min="9731" max="9738" width="16.7109375" style="23" customWidth="1"/>
    <col min="9739" max="9740" width="4.7109375" style="23" customWidth="1"/>
    <col min="9741" max="9741" width="11.5703125" style="23" customWidth="1"/>
    <col min="9742" max="9742" width="8.7109375" style="23" customWidth="1"/>
    <col min="9743" max="9746" width="4.7109375" style="23" customWidth="1"/>
    <col min="9747" max="9747" width="10.7109375" style="23" customWidth="1"/>
    <col min="9748" max="9750" width="4.7109375" style="23" customWidth="1"/>
    <col min="9751" max="9751" width="36.85546875" style="23" customWidth="1"/>
    <col min="9752" max="9752" width="20.28515625" style="23" customWidth="1"/>
    <col min="9753" max="9984" width="9.140625" style="23"/>
    <col min="9985" max="9985" width="12.7109375" style="23" customWidth="1"/>
    <col min="9986" max="9986" width="20.7109375" style="23" customWidth="1"/>
    <col min="9987" max="9994" width="16.7109375" style="23" customWidth="1"/>
    <col min="9995" max="9996" width="4.7109375" style="23" customWidth="1"/>
    <col min="9997" max="9997" width="11.5703125" style="23" customWidth="1"/>
    <col min="9998" max="9998" width="8.7109375" style="23" customWidth="1"/>
    <col min="9999" max="10002" width="4.7109375" style="23" customWidth="1"/>
    <col min="10003" max="10003" width="10.7109375" style="23" customWidth="1"/>
    <col min="10004" max="10006" width="4.7109375" style="23" customWidth="1"/>
    <col min="10007" max="10007" width="36.85546875" style="23" customWidth="1"/>
    <col min="10008" max="10008" width="20.28515625" style="23" customWidth="1"/>
    <col min="10009" max="10240" width="9.140625" style="23"/>
    <col min="10241" max="10241" width="12.7109375" style="23" customWidth="1"/>
    <col min="10242" max="10242" width="20.7109375" style="23" customWidth="1"/>
    <col min="10243" max="10250" width="16.7109375" style="23" customWidth="1"/>
    <col min="10251" max="10252" width="4.7109375" style="23" customWidth="1"/>
    <col min="10253" max="10253" width="11.5703125" style="23" customWidth="1"/>
    <col min="10254" max="10254" width="8.7109375" style="23" customWidth="1"/>
    <col min="10255" max="10258" width="4.7109375" style="23" customWidth="1"/>
    <col min="10259" max="10259" width="10.7109375" style="23" customWidth="1"/>
    <col min="10260" max="10262" width="4.7109375" style="23" customWidth="1"/>
    <col min="10263" max="10263" width="36.85546875" style="23" customWidth="1"/>
    <col min="10264" max="10264" width="20.28515625" style="23" customWidth="1"/>
    <col min="10265" max="10496" width="9.140625" style="23"/>
    <col min="10497" max="10497" width="12.7109375" style="23" customWidth="1"/>
    <col min="10498" max="10498" width="20.7109375" style="23" customWidth="1"/>
    <col min="10499" max="10506" width="16.7109375" style="23" customWidth="1"/>
    <col min="10507" max="10508" width="4.7109375" style="23" customWidth="1"/>
    <col min="10509" max="10509" width="11.5703125" style="23" customWidth="1"/>
    <col min="10510" max="10510" width="8.7109375" style="23" customWidth="1"/>
    <col min="10511" max="10514" width="4.7109375" style="23" customWidth="1"/>
    <col min="10515" max="10515" width="10.7109375" style="23" customWidth="1"/>
    <col min="10516" max="10518" width="4.7109375" style="23" customWidth="1"/>
    <col min="10519" max="10519" width="36.85546875" style="23" customWidth="1"/>
    <col min="10520" max="10520" width="20.28515625" style="23" customWidth="1"/>
    <col min="10521" max="10752" width="9.140625" style="23"/>
    <col min="10753" max="10753" width="12.7109375" style="23" customWidth="1"/>
    <col min="10754" max="10754" width="20.7109375" style="23" customWidth="1"/>
    <col min="10755" max="10762" width="16.7109375" style="23" customWidth="1"/>
    <col min="10763" max="10764" width="4.7109375" style="23" customWidth="1"/>
    <col min="10765" max="10765" width="11.5703125" style="23" customWidth="1"/>
    <col min="10766" max="10766" width="8.7109375" style="23" customWidth="1"/>
    <col min="10767" max="10770" width="4.7109375" style="23" customWidth="1"/>
    <col min="10771" max="10771" width="10.7109375" style="23" customWidth="1"/>
    <col min="10772" max="10774" width="4.7109375" style="23" customWidth="1"/>
    <col min="10775" max="10775" width="36.85546875" style="23" customWidth="1"/>
    <col min="10776" max="10776" width="20.28515625" style="23" customWidth="1"/>
    <col min="10777" max="11008" width="9.140625" style="23"/>
    <col min="11009" max="11009" width="12.7109375" style="23" customWidth="1"/>
    <col min="11010" max="11010" width="20.7109375" style="23" customWidth="1"/>
    <col min="11011" max="11018" width="16.7109375" style="23" customWidth="1"/>
    <col min="11019" max="11020" width="4.7109375" style="23" customWidth="1"/>
    <col min="11021" max="11021" width="11.5703125" style="23" customWidth="1"/>
    <col min="11022" max="11022" width="8.7109375" style="23" customWidth="1"/>
    <col min="11023" max="11026" width="4.7109375" style="23" customWidth="1"/>
    <col min="11027" max="11027" width="10.7109375" style="23" customWidth="1"/>
    <col min="11028" max="11030" width="4.7109375" style="23" customWidth="1"/>
    <col min="11031" max="11031" width="36.85546875" style="23" customWidth="1"/>
    <col min="11032" max="11032" width="20.28515625" style="23" customWidth="1"/>
    <col min="11033" max="11264" width="9.140625" style="23"/>
    <col min="11265" max="11265" width="12.7109375" style="23" customWidth="1"/>
    <col min="11266" max="11266" width="20.7109375" style="23" customWidth="1"/>
    <col min="11267" max="11274" width="16.7109375" style="23" customWidth="1"/>
    <col min="11275" max="11276" width="4.7109375" style="23" customWidth="1"/>
    <col min="11277" max="11277" width="11.5703125" style="23" customWidth="1"/>
    <col min="11278" max="11278" width="8.7109375" style="23" customWidth="1"/>
    <col min="11279" max="11282" width="4.7109375" style="23" customWidth="1"/>
    <col min="11283" max="11283" width="10.7109375" style="23" customWidth="1"/>
    <col min="11284" max="11286" width="4.7109375" style="23" customWidth="1"/>
    <col min="11287" max="11287" width="36.85546875" style="23" customWidth="1"/>
    <col min="11288" max="11288" width="20.28515625" style="23" customWidth="1"/>
    <col min="11289" max="11520" width="9.140625" style="23"/>
    <col min="11521" max="11521" width="12.7109375" style="23" customWidth="1"/>
    <col min="11522" max="11522" width="20.7109375" style="23" customWidth="1"/>
    <col min="11523" max="11530" width="16.7109375" style="23" customWidth="1"/>
    <col min="11531" max="11532" width="4.7109375" style="23" customWidth="1"/>
    <col min="11533" max="11533" width="11.5703125" style="23" customWidth="1"/>
    <col min="11534" max="11534" width="8.7109375" style="23" customWidth="1"/>
    <col min="11535" max="11538" width="4.7109375" style="23" customWidth="1"/>
    <col min="11539" max="11539" width="10.7109375" style="23" customWidth="1"/>
    <col min="11540" max="11542" width="4.7109375" style="23" customWidth="1"/>
    <col min="11543" max="11543" width="36.85546875" style="23" customWidth="1"/>
    <col min="11544" max="11544" width="20.28515625" style="23" customWidth="1"/>
    <col min="11545" max="11776" width="9.140625" style="23"/>
    <col min="11777" max="11777" width="12.7109375" style="23" customWidth="1"/>
    <col min="11778" max="11778" width="20.7109375" style="23" customWidth="1"/>
    <col min="11779" max="11786" width="16.7109375" style="23" customWidth="1"/>
    <col min="11787" max="11788" width="4.7109375" style="23" customWidth="1"/>
    <col min="11789" max="11789" width="11.5703125" style="23" customWidth="1"/>
    <col min="11790" max="11790" width="8.7109375" style="23" customWidth="1"/>
    <col min="11791" max="11794" width="4.7109375" style="23" customWidth="1"/>
    <col min="11795" max="11795" width="10.7109375" style="23" customWidth="1"/>
    <col min="11796" max="11798" width="4.7109375" style="23" customWidth="1"/>
    <col min="11799" max="11799" width="36.85546875" style="23" customWidth="1"/>
    <col min="11800" max="11800" width="20.28515625" style="23" customWidth="1"/>
    <col min="11801" max="12032" width="9.140625" style="23"/>
    <col min="12033" max="12033" width="12.7109375" style="23" customWidth="1"/>
    <col min="12034" max="12034" width="20.7109375" style="23" customWidth="1"/>
    <col min="12035" max="12042" width="16.7109375" style="23" customWidth="1"/>
    <col min="12043" max="12044" width="4.7109375" style="23" customWidth="1"/>
    <col min="12045" max="12045" width="11.5703125" style="23" customWidth="1"/>
    <col min="12046" max="12046" width="8.7109375" style="23" customWidth="1"/>
    <col min="12047" max="12050" width="4.7109375" style="23" customWidth="1"/>
    <col min="12051" max="12051" width="10.7109375" style="23" customWidth="1"/>
    <col min="12052" max="12054" width="4.7109375" style="23" customWidth="1"/>
    <col min="12055" max="12055" width="36.85546875" style="23" customWidth="1"/>
    <col min="12056" max="12056" width="20.28515625" style="23" customWidth="1"/>
    <col min="12057" max="12288" width="9.140625" style="23"/>
    <col min="12289" max="12289" width="12.7109375" style="23" customWidth="1"/>
    <col min="12290" max="12290" width="20.7109375" style="23" customWidth="1"/>
    <col min="12291" max="12298" width="16.7109375" style="23" customWidth="1"/>
    <col min="12299" max="12300" width="4.7109375" style="23" customWidth="1"/>
    <col min="12301" max="12301" width="11.5703125" style="23" customWidth="1"/>
    <col min="12302" max="12302" width="8.7109375" style="23" customWidth="1"/>
    <col min="12303" max="12306" width="4.7109375" style="23" customWidth="1"/>
    <col min="12307" max="12307" width="10.7109375" style="23" customWidth="1"/>
    <col min="12308" max="12310" width="4.7109375" style="23" customWidth="1"/>
    <col min="12311" max="12311" width="36.85546875" style="23" customWidth="1"/>
    <col min="12312" max="12312" width="20.28515625" style="23" customWidth="1"/>
    <col min="12313" max="12544" width="9.140625" style="23"/>
    <col min="12545" max="12545" width="12.7109375" style="23" customWidth="1"/>
    <col min="12546" max="12546" width="20.7109375" style="23" customWidth="1"/>
    <col min="12547" max="12554" width="16.7109375" style="23" customWidth="1"/>
    <col min="12555" max="12556" width="4.7109375" style="23" customWidth="1"/>
    <col min="12557" max="12557" width="11.5703125" style="23" customWidth="1"/>
    <col min="12558" max="12558" width="8.7109375" style="23" customWidth="1"/>
    <col min="12559" max="12562" width="4.7109375" style="23" customWidth="1"/>
    <col min="12563" max="12563" width="10.7109375" style="23" customWidth="1"/>
    <col min="12564" max="12566" width="4.7109375" style="23" customWidth="1"/>
    <col min="12567" max="12567" width="36.85546875" style="23" customWidth="1"/>
    <col min="12568" max="12568" width="20.28515625" style="23" customWidth="1"/>
    <col min="12569" max="12800" width="9.140625" style="23"/>
    <col min="12801" max="12801" width="12.7109375" style="23" customWidth="1"/>
    <col min="12802" max="12802" width="20.7109375" style="23" customWidth="1"/>
    <col min="12803" max="12810" width="16.7109375" style="23" customWidth="1"/>
    <col min="12811" max="12812" width="4.7109375" style="23" customWidth="1"/>
    <col min="12813" max="12813" width="11.5703125" style="23" customWidth="1"/>
    <col min="12814" max="12814" width="8.7109375" style="23" customWidth="1"/>
    <col min="12815" max="12818" width="4.7109375" style="23" customWidth="1"/>
    <col min="12819" max="12819" width="10.7109375" style="23" customWidth="1"/>
    <col min="12820" max="12822" width="4.7109375" style="23" customWidth="1"/>
    <col min="12823" max="12823" width="36.85546875" style="23" customWidth="1"/>
    <col min="12824" max="12824" width="20.28515625" style="23" customWidth="1"/>
    <col min="12825" max="13056" width="9.140625" style="23"/>
    <col min="13057" max="13057" width="12.7109375" style="23" customWidth="1"/>
    <col min="13058" max="13058" width="20.7109375" style="23" customWidth="1"/>
    <col min="13059" max="13066" width="16.7109375" style="23" customWidth="1"/>
    <col min="13067" max="13068" width="4.7109375" style="23" customWidth="1"/>
    <col min="13069" max="13069" width="11.5703125" style="23" customWidth="1"/>
    <col min="13070" max="13070" width="8.7109375" style="23" customWidth="1"/>
    <col min="13071" max="13074" width="4.7109375" style="23" customWidth="1"/>
    <col min="13075" max="13075" width="10.7109375" style="23" customWidth="1"/>
    <col min="13076" max="13078" width="4.7109375" style="23" customWidth="1"/>
    <col min="13079" max="13079" width="36.85546875" style="23" customWidth="1"/>
    <col min="13080" max="13080" width="20.28515625" style="23" customWidth="1"/>
    <col min="13081" max="13312" width="9.140625" style="23"/>
    <col min="13313" max="13313" width="12.7109375" style="23" customWidth="1"/>
    <col min="13314" max="13314" width="20.7109375" style="23" customWidth="1"/>
    <col min="13315" max="13322" width="16.7109375" style="23" customWidth="1"/>
    <col min="13323" max="13324" width="4.7109375" style="23" customWidth="1"/>
    <col min="13325" max="13325" width="11.5703125" style="23" customWidth="1"/>
    <col min="13326" max="13326" width="8.7109375" style="23" customWidth="1"/>
    <col min="13327" max="13330" width="4.7109375" style="23" customWidth="1"/>
    <col min="13331" max="13331" width="10.7109375" style="23" customWidth="1"/>
    <col min="13332" max="13334" width="4.7109375" style="23" customWidth="1"/>
    <col min="13335" max="13335" width="36.85546875" style="23" customWidth="1"/>
    <col min="13336" max="13336" width="20.28515625" style="23" customWidth="1"/>
    <col min="13337" max="13568" width="9.140625" style="23"/>
    <col min="13569" max="13569" width="12.7109375" style="23" customWidth="1"/>
    <col min="13570" max="13570" width="20.7109375" style="23" customWidth="1"/>
    <col min="13571" max="13578" width="16.7109375" style="23" customWidth="1"/>
    <col min="13579" max="13580" width="4.7109375" style="23" customWidth="1"/>
    <col min="13581" max="13581" width="11.5703125" style="23" customWidth="1"/>
    <col min="13582" max="13582" width="8.7109375" style="23" customWidth="1"/>
    <col min="13583" max="13586" width="4.7109375" style="23" customWidth="1"/>
    <col min="13587" max="13587" width="10.7109375" style="23" customWidth="1"/>
    <col min="13588" max="13590" width="4.7109375" style="23" customWidth="1"/>
    <col min="13591" max="13591" width="36.85546875" style="23" customWidth="1"/>
    <col min="13592" max="13592" width="20.28515625" style="23" customWidth="1"/>
    <col min="13593" max="13824" width="9.140625" style="23"/>
    <col min="13825" max="13825" width="12.7109375" style="23" customWidth="1"/>
    <col min="13826" max="13826" width="20.7109375" style="23" customWidth="1"/>
    <col min="13827" max="13834" width="16.7109375" style="23" customWidth="1"/>
    <col min="13835" max="13836" width="4.7109375" style="23" customWidth="1"/>
    <col min="13837" max="13837" width="11.5703125" style="23" customWidth="1"/>
    <col min="13838" max="13838" width="8.7109375" style="23" customWidth="1"/>
    <col min="13839" max="13842" width="4.7109375" style="23" customWidth="1"/>
    <col min="13843" max="13843" width="10.7109375" style="23" customWidth="1"/>
    <col min="13844" max="13846" width="4.7109375" style="23" customWidth="1"/>
    <col min="13847" max="13847" width="36.85546875" style="23" customWidth="1"/>
    <col min="13848" max="13848" width="20.28515625" style="23" customWidth="1"/>
    <col min="13849" max="14080" width="9.140625" style="23"/>
    <col min="14081" max="14081" width="12.7109375" style="23" customWidth="1"/>
    <col min="14082" max="14082" width="20.7109375" style="23" customWidth="1"/>
    <col min="14083" max="14090" width="16.7109375" style="23" customWidth="1"/>
    <col min="14091" max="14092" width="4.7109375" style="23" customWidth="1"/>
    <col min="14093" max="14093" width="11.5703125" style="23" customWidth="1"/>
    <col min="14094" max="14094" width="8.7109375" style="23" customWidth="1"/>
    <col min="14095" max="14098" width="4.7109375" style="23" customWidth="1"/>
    <col min="14099" max="14099" width="10.7109375" style="23" customWidth="1"/>
    <col min="14100" max="14102" width="4.7109375" style="23" customWidth="1"/>
    <col min="14103" max="14103" width="36.85546875" style="23" customWidth="1"/>
    <col min="14104" max="14104" width="20.28515625" style="23" customWidth="1"/>
    <col min="14105" max="14336" width="9.140625" style="23"/>
    <col min="14337" max="14337" width="12.7109375" style="23" customWidth="1"/>
    <col min="14338" max="14338" width="20.7109375" style="23" customWidth="1"/>
    <col min="14339" max="14346" width="16.7109375" style="23" customWidth="1"/>
    <col min="14347" max="14348" width="4.7109375" style="23" customWidth="1"/>
    <col min="14349" max="14349" width="11.5703125" style="23" customWidth="1"/>
    <col min="14350" max="14350" width="8.7109375" style="23" customWidth="1"/>
    <col min="14351" max="14354" width="4.7109375" style="23" customWidth="1"/>
    <col min="14355" max="14355" width="10.7109375" style="23" customWidth="1"/>
    <col min="14356" max="14358" width="4.7109375" style="23" customWidth="1"/>
    <col min="14359" max="14359" width="36.85546875" style="23" customWidth="1"/>
    <col min="14360" max="14360" width="20.28515625" style="23" customWidth="1"/>
    <col min="14361" max="14592" width="9.140625" style="23"/>
    <col min="14593" max="14593" width="12.7109375" style="23" customWidth="1"/>
    <col min="14594" max="14594" width="20.7109375" style="23" customWidth="1"/>
    <col min="14595" max="14602" width="16.7109375" style="23" customWidth="1"/>
    <col min="14603" max="14604" width="4.7109375" style="23" customWidth="1"/>
    <col min="14605" max="14605" width="11.5703125" style="23" customWidth="1"/>
    <col min="14606" max="14606" width="8.7109375" style="23" customWidth="1"/>
    <col min="14607" max="14610" width="4.7109375" style="23" customWidth="1"/>
    <col min="14611" max="14611" width="10.7109375" style="23" customWidth="1"/>
    <col min="14612" max="14614" width="4.7109375" style="23" customWidth="1"/>
    <col min="14615" max="14615" width="36.85546875" style="23" customWidth="1"/>
    <col min="14616" max="14616" width="20.28515625" style="23" customWidth="1"/>
    <col min="14617" max="14848" width="9.140625" style="23"/>
    <col min="14849" max="14849" width="12.7109375" style="23" customWidth="1"/>
    <col min="14850" max="14850" width="20.7109375" style="23" customWidth="1"/>
    <col min="14851" max="14858" width="16.7109375" style="23" customWidth="1"/>
    <col min="14859" max="14860" width="4.7109375" style="23" customWidth="1"/>
    <col min="14861" max="14861" width="11.5703125" style="23" customWidth="1"/>
    <col min="14862" max="14862" width="8.7109375" style="23" customWidth="1"/>
    <col min="14863" max="14866" width="4.7109375" style="23" customWidth="1"/>
    <col min="14867" max="14867" width="10.7109375" style="23" customWidth="1"/>
    <col min="14868" max="14870" width="4.7109375" style="23" customWidth="1"/>
    <col min="14871" max="14871" width="36.85546875" style="23" customWidth="1"/>
    <col min="14872" max="14872" width="20.28515625" style="23" customWidth="1"/>
    <col min="14873" max="15104" width="9.140625" style="23"/>
    <col min="15105" max="15105" width="12.7109375" style="23" customWidth="1"/>
    <col min="15106" max="15106" width="20.7109375" style="23" customWidth="1"/>
    <col min="15107" max="15114" width="16.7109375" style="23" customWidth="1"/>
    <col min="15115" max="15116" width="4.7109375" style="23" customWidth="1"/>
    <col min="15117" max="15117" width="11.5703125" style="23" customWidth="1"/>
    <col min="15118" max="15118" width="8.7109375" style="23" customWidth="1"/>
    <col min="15119" max="15122" width="4.7109375" style="23" customWidth="1"/>
    <col min="15123" max="15123" width="10.7109375" style="23" customWidth="1"/>
    <col min="15124" max="15126" width="4.7109375" style="23" customWidth="1"/>
    <col min="15127" max="15127" width="36.85546875" style="23" customWidth="1"/>
    <col min="15128" max="15128" width="20.28515625" style="23" customWidth="1"/>
    <col min="15129" max="15360" width="9.140625" style="23"/>
    <col min="15361" max="15361" width="12.7109375" style="23" customWidth="1"/>
    <col min="15362" max="15362" width="20.7109375" style="23" customWidth="1"/>
    <col min="15363" max="15370" width="16.7109375" style="23" customWidth="1"/>
    <col min="15371" max="15372" width="4.7109375" style="23" customWidth="1"/>
    <col min="15373" max="15373" width="11.5703125" style="23" customWidth="1"/>
    <col min="15374" max="15374" width="8.7109375" style="23" customWidth="1"/>
    <col min="15375" max="15378" width="4.7109375" style="23" customWidth="1"/>
    <col min="15379" max="15379" width="10.7109375" style="23" customWidth="1"/>
    <col min="15380" max="15382" width="4.7109375" style="23" customWidth="1"/>
    <col min="15383" max="15383" width="36.85546875" style="23" customWidth="1"/>
    <col min="15384" max="15384" width="20.28515625" style="23" customWidth="1"/>
    <col min="15385" max="15616" width="9.140625" style="23"/>
    <col min="15617" max="15617" width="12.7109375" style="23" customWidth="1"/>
    <col min="15618" max="15618" width="20.7109375" style="23" customWidth="1"/>
    <col min="15619" max="15626" width="16.7109375" style="23" customWidth="1"/>
    <col min="15627" max="15628" width="4.7109375" style="23" customWidth="1"/>
    <col min="15629" max="15629" width="11.5703125" style="23" customWidth="1"/>
    <col min="15630" max="15630" width="8.7109375" style="23" customWidth="1"/>
    <col min="15631" max="15634" width="4.7109375" style="23" customWidth="1"/>
    <col min="15635" max="15635" width="10.7109375" style="23" customWidth="1"/>
    <col min="15636" max="15638" width="4.7109375" style="23" customWidth="1"/>
    <col min="15639" max="15639" width="36.85546875" style="23" customWidth="1"/>
    <col min="15640" max="15640" width="20.28515625" style="23" customWidth="1"/>
    <col min="15641" max="15872" width="9.140625" style="23"/>
    <col min="15873" max="15873" width="12.7109375" style="23" customWidth="1"/>
    <col min="15874" max="15874" width="20.7109375" style="23" customWidth="1"/>
    <col min="15875" max="15882" width="16.7109375" style="23" customWidth="1"/>
    <col min="15883" max="15884" width="4.7109375" style="23" customWidth="1"/>
    <col min="15885" max="15885" width="11.5703125" style="23" customWidth="1"/>
    <col min="15886" max="15886" width="8.7109375" style="23" customWidth="1"/>
    <col min="15887" max="15890" width="4.7109375" style="23" customWidth="1"/>
    <col min="15891" max="15891" width="10.7109375" style="23" customWidth="1"/>
    <col min="15892" max="15894" width="4.7109375" style="23" customWidth="1"/>
    <col min="15895" max="15895" width="36.85546875" style="23" customWidth="1"/>
    <col min="15896" max="15896" width="20.28515625" style="23" customWidth="1"/>
    <col min="15897" max="16128" width="9.140625" style="23"/>
    <col min="16129" max="16129" width="12.7109375" style="23" customWidth="1"/>
    <col min="16130" max="16130" width="20.7109375" style="23" customWidth="1"/>
    <col min="16131" max="16138" width="16.7109375" style="23" customWidth="1"/>
    <col min="16139" max="16140" width="4.7109375" style="23" customWidth="1"/>
    <col min="16141" max="16141" width="11.5703125" style="23" customWidth="1"/>
    <col min="16142" max="16142" width="8.7109375" style="23" customWidth="1"/>
    <col min="16143" max="16146" width="4.7109375" style="23" customWidth="1"/>
    <col min="16147" max="16147" width="10.7109375" style="23" customWidth="1"/>
    <col min="16148" max="16150" width="4.7109375" style="23" customWidth="1"/>
    <col min="16151" max="16151" width="36.85546875" style="23" customWidth="1"/>
    <col min="16152" max="16152" width="20.28515625" style="23" customWidth="1"/>
    <col min="16153" max="16384" width="9.140625" style="23"/>
  </cols>
  <sheetData>
    <row r="1" spans="1:23" s="20" customFormat="1" ht="39.950000000000003" customHeight="1" x14ac:dyDescent="0.25">
      <c r="A1" s="492" t="s">
        <v>81</v>
      </c>
      <c r="B1" s="492"/>
      <c r="C1" s="492"/>
      <c r="D1" s="492"/>
      <c r="E1" s="492"/>
      <c r="F1" s="492"/>
      <c r="G1" s="492"/>
      <c r="H1" s="18" t="s">
        <v>402</v>
      </c>
      <c r="I1" s="492" t="s">
        <v>81</v>
      </c>
      <c r="J1" s="492"/>
      <c r="K1" s="492"/>
      <c r="L1" s="492"/>
      <c r="M1" s="492"/>
      <c r="N1" s="492"/>
      <c r="O1" s="492"/>
      <c r="P1" s="492"/>
      <c r="Q1" s="492"/>
      <c r="R1" s="492"/>
      <c r="S1" s="492"/>
      <c r="T1" s="492"/>
      <c r="U1" s="492"/>
      <c r="V1" s="492"/>
      <c r="W1" s="19" t="s">
        <v>403</v>
      </c>
    </row>
    <row r="2" spans="1:23" s="21" customFormat="1" ht="27.95" customHeight="1" x14ac:dyDescent="0.25">
      <c r="A2" s="493" t="s">
        <v>82</v>
      </c>
      <c r="B2" s="493" t="s">
        <v>83</v>
      </c>
      <c r="C2" s="493" t="s">
        <v>84</v>
      </c>
      <c r="D2" s="493" t="s">
        <v>85</v>
      </c>
      <c r="E2" s="497" t="s">
        <v>86</v>
      </c>
      <c r="F2" s="497" t="s">
        <v>87</v>
      </c>
      <c r="G2" s="497" t="s">
        <v>88</v>
      </c>
      <c r="H2" s="499" t="s">
        <v>89</v>
      </c>
      <c r="I2" s="497" t="s">
        <v>90</v>
      </c>
      <c r="J2" s="497" t="s">
        <v>91</v>
      </c>
      <c r="K2" s="501" t="s">
        <v>92</v>
      </c>
      <c r="L2" s="501" t="s">
        <v>93</v>
      </c>
      <c r="M2" s="504" t="s">
        <v>404</v>
      </c>
      <c r="N2" s="489" t="s">
        <v>94</v>
      </c>
      <c r="O2" s="501" t="s">
        <v>95</v>
      </c>
      <c r="P2" s="501" t="s">
        <v>96</v>
      </c>
      <c r="Q2" s="501" t="s">
        <v>97</v>
      </c>
      <c r="R2" s="501" t="s">
        <v>98</v>
      </c>
      <c r="S2" s="517" t="s">
        <v>99</v>
      </c>
      <c r="T2" s="520" t="s">
        <v>100</v>
      </c>
      <c r="U2" s="501" t="s">
        <v>101</v>
      </c>
      <c r="V2" s="501" t="s">
        <v>102</v>
      </c>
      <c r="W2" s="290" t="s">
        <v>103</v>
      </c>
    </row>
    <row r="3" spans="1:23" s="21" customFormat="1" ht="27.95" customHeight="1" x14ac:dyDescent="0.25">
      <c r="A3" s="494"/>
      <c r="B3" s="494"/>
      <c r="C3" s="496"/>
      <c r="D3" s="494"/>
      <c r="E3" s="498"/>
      <c r="F3" s="498"/>
      <c r="G3" s="498"/>
      <c r="H3" s="500"/>
      <c r="I3" s="498"/>
      <c r="J3" s="498"/>
      <c r="K3" s="502"/>
      <c r="L3" s="502"/>
      <c r="M3" s="505"/>
      <c r="N3" s="490"/>
      <c r="O3" s="502"/>
      <c r="P3" s="502"/>
      <c r="Q3" s="502"/>
      <c r="R3" s="502"/>
      <c r="S3" s="518"/>
      <c r="T3" s="521"/>
      <c r="U3" s="502"/>
      <c r="V3" s="502"/>
      <c r="W3" s="291" t="s">
        <v>104</v>
      </c>
    </row>
    <row r="4" spans="1:23" s="21" customFormat="1" ht="67.5" customHeight="1" thickBot="1" x14ac:dyDescent="0.3">
      <c r="A4" s="495"/>
      <c r="B4" s="495"/>
      <c r="C4" s="507" t="s">
        <v>105</v>
      </c>
      <c r="D4" s="508"/>
      <c r="E4" s="292" t="s">
        <v>106</v>
      </c>
      <c r="F4" s="292" t="s">
        <v>106</v>
      </c>
      <c r="G4" s="292" t="s">
        <v>106</v>
      </c>
      <c r="H4" s="239" t="s">
        <v>106</v>
      </c>
      <c r="I4" s="292" t="s">
        <v>106</v>
      </c>
      <c r="J4" s="292" t="s">
        <v>106</v>
      </c>
      <c r="K4" s="503"/>
      <c r="L4" s="503"/>
      <c r="M4" s="506"/>
      <c r="N4" s="491"/>
      <c r="O4" s="503"/>
      <c r="P4" s="503"/>
      <c r="Q4" s="503"/>
      <c r="R4" s="503"/>
      <c r="S4" s="519"/>
      <c r="T4" s="522"/>
      <c r="U4" s="503"/>
      <c r="V4" s="503"/>
      <c r="W4" s="239" t="s">
        <v>107</v>
      </c>
    </row>
    <row r="5" spans="1:23" s="21" customFormat="1" ht="30" customHeight="1" x14ac:dyDescent="0.25">
      <c r="A5" s="509" t="s">
        <v>108</v>
      </c>
      <c r="B5" s="512" t="s">
        <v>109</v>
      </c>
      <c r="C5" s="515" t="s">
        <v>110</v>
      </c>
      <c r="D5" s="515" t="s">
        <v>111</v>
      </c>
      <c r="E5" s="515" t="s">
        <v>113</v>
      </c>
      <c r="F5" s="515" t="s">
        <v>112</v>
      </c>
      <c r="G5" s="515" t="s">
        <v>405</v>
      </c>
      <c r="H5" s="525" t="s">
        <v>406</v>
      </c>
      <c r="I5" s="509" t="s">
        <v>338</v>
      </c>
      <c r="J5" s="515" t="s">
        <v>399</v>
      </c>
      <c r="K5" s="528" t="s">
        <v>114</v>
      </c>
      <c r="L5" s="528" t="s">
        <v>115</v>
      </c>
      <c r="M5" s="515">
        <v>2041614</v>
      </c>
      <c r="N5" s="515">
        <v>4770</v>
      </c>
      <c r="O5" s="515">
        <v>5</v>
      </c>
      <c r="P5" s="515">
        <v>18</v>
      </c>
      <c r="Q5" s="515">
        <v>3</v>
      </c>
      <c r="R5" s="515">
        <v>10</v>
      </c>
      <c r="S5" s="515">
        <v>3</v>
      </c>
      <c r="T5" s="515">
        <v>0</v>
      </c>
      <c r="U5" s="515">
        <v>72</v>
      </c>
      <c r="V5" s="515">
        <v>0</v>
      </c>
      <c r="W5" s="1" t="s">
        <v>116</v>
      </c>
    </row>
    <row r="6" spans="1:23" s="21" customFormat="1" ht="30" customHeight="1" x14ac:dyDescent="0.25">
      <c r="A6" s="510"/>
      <c r="B6" s="513"/>
      <c r="C6" s="516"/>
      <c r="D6" s="516"/>
      <c r="E6" s="516"/>
      <c r="F6" s="516"/>
      <c r="G6" s="516"/>
      <c r="H6" s="526"/>
      <c r="I6" s="527"/>
      <c r="J6" s="516"/>
      <c r="K6" s="529"/>
      <c r="L6" s="529"/>
      <c r="M6" s="523"/>
      <c r="N6" s="523"/>
      <c r="O6" s="523"/>
      <c r="P6" s="523"/>
      <c r="Q6" s="523"/>
      <c r="R6" s="523"/>
      <c r="S6" s="523"/>
      <c r="T6" s="523"/>
      <c r="U6" s="523"/>
      <c r="V6" s="523"/>
      <c r="W6" s="2" t="s">
        <v>117</v>
      </c>
    </row>
    <row r="7" spans="1:23" s="21" customFormat="1" ht="30" customHeight="1" thickBot="1" x14ac:dyDescent="0.3">
      <c r="A7" s="511"/>
      <c r="B7" s="514"/>
      <c r="C7" s="532" t="s">
        <v>118</v>
      </c>
      <c r="D7" s="533"/>
      <c r="E7" s="316" t="s">
        <v>119</v>
      </c>
      <c r="F7" s="316" t="s">
        <v>121</v>
      </c>
      <c r="G7" s="317" t="s">
        <v>401</v>
      </c>
      <c r="H7" s="318" t="s">
        <v>120</v>
      </c>
      <c r="I7" s="319" t="s">
        <v>122</v>
      </c>
      <c r="J7" s="320" t="s">
        <v>400</v>
      </c>
      <c r="K7" s="530"/>
      <c r="L7" s="530"/>
      <c r="M7" s="524"/>
      <c r="N7" s="524"/>
      <c r="O7" s="524"/>
      <c r="P7" s="524"/>
      <c r="Q7" s="524"/>
      <c r="R7" s="524"/>
      <c r="S7" s="524"/>
      <c r="T7" s="524"/>
      <c r="U7" s="524"/>
      <c r="V7" s="524"/>
      <c r="W7" s="3" t="s">
        <v>123</v>
      </c>
    </row>
    <row r="8" spans="1:23" ht="28.5" customHeight="1" x14ac:dyDescent="0.25">
      <c r="A8" s="534"/>
      <c r="B8" s="534"/>
      <c r="C8" s="534"/>
      <c r="D8" s="534"/>
      <c r="E8" s="534"/>
      <c r="F8" s="534"/>
      <c r="G8" s="534"/>
      <c r="H8" s="534"/>
      <c r="I8" s="534"/>
      <c r="J8" s="534"/>
      <c r="K8" s="531"/>
      <c r="L8" s="531"/>
      <c r="M8" s="531"/>
      <c r="N8" s="22"/>
      <c r="O8" s="531"/>
      <c r="P8" s="531"/>
      <c r="Q8" s="531"/>
      <c r="R8" s="531"/>
      <c r="S8" s="531"/>
      <c r="T8" s="531"/>
      <c r="U8" s="531"/>
      <c r="V8" s="531"/>
    </row>
    <row r="9" spans="1:23" ht="28.5" customHeight="1" x14ac:dyDescent="0.25">
      <c r="K9" s="531"/>
      <c r="L9" s="531"/>
      <c r="M9" s="531"/>
      <c r="N9" s="22"/>
      <c r="O9" s="531"/>
      <c r="P9" s="531"/>
      <c r="Q9" s="531"/>
      <c r="R9" s="531"/>
      <c r="S9" s="531"/>
      <c r="T9" s="531"/>
      <c r="U9" s="531"/>
      <c r="V9" s="531"/>
    </row>
    <row r="10" spans="1:23" ht="28.5" customHeight="1" x14ac:dyDescent="0.25">
      <c r="K10" s="531"/>
      <c r="L10" s="531"/>
      <c r="M10" s="531"/>
      <c r="N10" s="22"/>
      <c r="O10" s="531"/>
      <c r="P10" s="531"/>
      <c r="Q10" s="531"/>
      <c r="R10" s="531"/>
      <c r="S10" s="531"/>
      <c r="T10" s="531"/>
      <c r="U10" s="531"/>
      <c r="V10" s="531"/>
    </row>
    <row r="11" spans="1:23" ht="28.5" customHeight="1" x14ac:dyDescent="0.25">
      <c r="K11" s="531"/>
      <c r="L11" s="531"/>
      <c r="M11" s="531"/>
      <c r="N11" s="22"/>
      <c r="O11" s="531"/>
      <c r="P11" s="531"/>
      <c r="Q11" s="531"/>
      <c r="R11" s="531"/>
      <c r="S11" s="531"/>
      <c r="T11" s="531"/>
      <c r="U11" s="531"/>
      <c r="V11" s="531"/>
    </row>
    <row r="12" spans="1:23" ht="28.5" customHeight="1" x14ac:dyDescent="0.25">
      <c r="K12" s="531"/>
      <c r="L12" s="531"/>
      <c r="M12" s="531"/>
      <c r="N12" s="22"/>
      <c r="O12" s="531"/>
      <c r="P12" s="531"/>
      <c r="Q12" s="531"/>
      <c r="R12" s="531"/>
      <c r="S12" s="531"/>
      <c r="T12" s="531"/>
      <c r="U12" s="531"/>
      <c r="V12" s="531"/>
    </row>
    <row r="13" spans="1:23" ht="28.5" customHeight="1" x14ac:dyDescent="0.25">
      <c r="K13" s="531"/>
      <c r="L13" s="531"/>
      <c r="M13" s="531"/>
      <c r="N13" s="22"/>
      <c r="O13" s="531"/>
      <c r="P13" s="531"/>
      <c r="Q13" s="531"/>
      <c r="R13" s="531"/>
      <c r="S13" s="531"/>
      <c r="T13" s="531"/>
      <c r="U13" s="531"/>
      <c r="V13" s="531"/>
    </row>
    <row r="14" spans="1:23" ht="28.5" customHeight="1" x14ac:dyDescent="0.25">
      <c r="K14" s="531"/>
      <c r="L14" s="531"/>
      <c r="M14" s="531"/>
      <c r="N14" s="22"/>
      <c r="O14" s="531"/>
      <c r="P14" s="531"/>
      <c r="Q14" s="531"/>
      <c r="R14" s="531"/>
      <c r="S14" s="531"/>
      <c r="T14" s="531"/>
      <c r="U14" s="531"/>
      <c r="V14" s="531"/>
    </row>
    <row r="15" spans="1:23" ht="28.5" customHeight="1" x14ac:dyDescent="0.25">
      <c r="K15" s="531"/>
      <c r="L15" s="531"/>
      <c r="M15" s="531"/>
      <c r="N15" s="22"/>
      <c r="O15" s="531"/>
      <c r="P15" s="531"/>
      <c r="Q15" s="531"/>
      <c r="R15" s="531"/>
      <c r="S15" s="531"/>
      <c r="T15" s="531"/>
      <c r="U15" s="531"/>
      <c r="V15" s="531"/>
    </row>
    <row r="16" spans="1:23" ht="28.5" customHeight="1" x14ac:dyDescent="0.25">
      <c r="K16" s="531"/>
      <c r="L16" s="531"/>
      <c r="M16" s="531"/>
      <c r="N16" s="22"/>
      <c r="O16" s="531"/>
      <c r="P16" s="531"/>
      <c r="Q16" s="531"/>
      <c r="R16" s="531"/>
      <c r="S16" s="531"/>
      <c r="T16" s="531"/>
      <c r="U16" s="531"/>
      <c r="V16" s="531"/>
    </row>
  </sheetData>
  <mergeCells count="72">
    <mergeCell ref="U11:U16"/>
    <mergeCell ref="V11:V16"/>
    <mergeCell ref="V8:V10"/>
    <mergeCell ref="K11:K16"/>
    <mergeCell ref="L11:L16"/>
    <mergeCell ref="M11:M16"/>
    <mergeCell ref="O11:O16"/>
    <mergeCell ref="P11:P16"/>
    <mergeCell ref="Q11:Q16"/>
    <mergeCell ref="R11:R16"/>
    <mergeCell ref="S11:S16"/>
    <mergeCell ref="T11:T16"/>
    <mergeCell ref="P8:P10"/>
    <mergeCell ref="Q8:Q10"/>
    <mergeCell ref="R8:R10"/>
    <mergeCell ref="S8:S10"/>
    <mergeCell ref="T8:T10"/>
    <mergeCell ref="U8:U10"/>
    <mergeCell ref="T5:T7"/>
    <mergeCell ref="U5:U7"/>
    <mergeCell ref="V5:V7"/>
    <mergeCell ref="C7:D7"/>
    <mergeCell ref="A8:H8"/>
    <mergeCell ref="I8:J8"/>
    <mergeCell ref="K8:K10"/>
    <mergeCell ref="L8:L10"/>
    <mergeCell ref="M8:M10"/>
    <mergeCell ref="O8:O10"/>
    <mergeCell ref="N5:N7"/>
    <mergeCell ref="O5:O7"/>
    <mergeCell ref="P5:P7"/>
    <mergeCell ref="Q5:Q7"/>
    <mergeCell ref="R5:R7"/>
    <mergeCell ref="S5:S7"/>
    <mergeCell ref="H5:H6"/>
    <mergeCell ref="I5:I6"/>
    <mergeCell ref="J5:J6"/>
    <mergeCell ref="K5:K7"/>
    <mergeCell ref="L5:L7"/>
    <mergeCell ref="M5:M7"/>
    <mergeCell ref="U2:U4"/>
    <mergeCell ref="V2:V4"/>
    <mergeCell ref="C4:D4"/>
    <mergeCell ref="A5:A7"/>
    <mergeCell ref="B5:B7"/>
    <mergeCell ref="C5:C6"/>
    <mergeCell ref="D5:D6"/>
    <mergeCell ref="E5:E6"/>
    <mergeCell ref="F5:F6"/>
    <mergeCell ref="G5:G6"/>
    <mergeCell ref="O2:O4"/>
    <mergeCell ref="P2:P4"/>
    <mergeCell ref="Q2:Q4"/>
    <mergeCell ref="R2:R4"/>
    <mergeCell ref="S2:S4"/>
    <mergeCell ref="T2:T4"/>
    <mergeCell ref="N2:N4"/>
    <mergeCell ref="A1:G1"/>
    <mergeCell ref="I1:V1"/>
    <mergeCell ref="A2:A4"/>
    <mergeCell ref="B2:B4"/>
    <mergeCell ref="C2:C3"/>
    <mergeCell ref="D2:D3"/>
    <mergeCell ref="E2:E3"/>
    <mergeCell ref="F2:F3"/>
    <mergeCell ref="G2:G3"/>
    <mergeCell ref="H2:H3"/>
    <mergeCell ref="I2:I3"/>
    <mergeCell ref="J2:J3"/>
    <mergeCell ref="K2:K4"/>
    <mergeCell ref="L2:L4"/>
    <mergeCell ref="M2:M4"/>
  </mergeCells>
  <hyperlinks>
    <hyperlink ref="W6" r:id="rId1"/>
    <hyperlink ref="W7" r:id="rId2"/>
  </hyperlinks>
  <printOptions horizontalCentered="1"/>
  <pageMargins left="0.39370078740157483" right="0.39370078740157483" top="0.78740157480314965" bottom="0.59055118110236227" header="0" footer="0"/>
  <pageSetup paperSize="9" scale="66" fitToHeight="4" pageOrder="overThenDown" orientation="portrait" horizontalDpi="300"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D5"/>
  <sheetViews>
    <sheetView rightToLeft="1" zoomScale="160" zoomScaleNormal="160" workbookViewId="0">
      <selection activeCell="C4" sqref="C4"/>
    </sheetView>
  </sheetViews>
  <sheetFormatPr defaultRowHeight="15.75" x14ac:dyDescent="0.4"/>
  <cols>
    <col min="1" max="1" width="9" style="206" customWidth="1"/>
    <col min="2" max="2" width="39.5703125" style="206" customWidth="1"/>
    <col min="3" max="3" width="22.28515625" style="206" customWidth="1"/>
    <col min="4" max="4" width="24.28515625" style="206" customWidth="1"/>
    <col min="5" max="256" width="9.140625" style="206"/>
    <col min="257" max="257" width="9" style="206" customWidth="1"/>
    <col min="258" max="258" width="35.42578125" style="206" customWidth="1"/>
    <col min="259" max="259" width="22.28515625" style="206" customWidth="1"/>
    <col min="260" max="260" width="24.28515625" style="206" customWidth="1"/>
    <col min="261" max="512" width="9.140625" style="206"/>
    <col min="513" max="513" width="9" style="206" customWidth="1"/>
    <col min="514" max="514" width="35.42578125" style="206" customWidth="1"/>
    <col min="515" max="515" width="22.28515625" style="206" customWidth="1"/>
    <col min="516" max="516" width="24.28515625" style="206" customWidth="1"/>
    <col min="517" max="768" width="9.140625" style="206"/>
    <col min="769" max="769" width="9" style="206" customWidth="1"/>
    <col min="770" max="770" width="35.42578125" style="206" customWidth="1"/>
    <col min="771" max="771" width="22.28515625" style="206" customWidth="1"/>
    <col min="772" max="772" width="24.28515625" style="206" customWidth="1"/>
    <col min="773" max="1024" width="9.140625" style="206"/>
    <col min="1025" max="1025" width="9" style="206" customWidth="1"/>
    <col min="1026" max="1026" width="35.42578125" style="206" customWidth="1"/>
    <col min="1027" max="1027" width="22.28515625" style="206" customWidth="1"/>
    <col min="1028" max="1028" width="24.28515625" style="206" customWidth="1"/>
    <col min="1029" max="1280" width="9.140625" style="206"/>
    <col min="1281" max="1281" width="9" style="206" customWidth="1"/>
    <col min="1282" max="1282" width="35.42578125" style="206" customWidth="1"/>
    <col min="1283" max="1283" width="22.28515625" style="206" customWidth="1"/>
    <col min="1284" max="1284" width="24.28515625" style="206" customWidth="1"/>
    <col min="1285" max="1536" width="9.140625" style="206"/>
    <col min="1537" max="1537" width="9" style="206" customWidth="1"/>
    <col min="1538" max="1538" width="35.42578125" style="206" customWidth="1"/>
    <col min="1539" max="1539" width="22.28515625" style="206" customWidth="1"/>
    <col min="1540" max="1540" width="24.28515625" style="206" customWidth="1"/>
    <col min="1541" max="1792" width="9.140625" style="206"/>
    <col min="1793" max="1793" width="9" style="206" customWidth="1"/>
    <col min="1794" max="1794" width="35.42578125" style="206" customWidth="1"/>
    <col min="1795" max="1795" width="22.28515625" style="206" customWidth="1"/>
    <col min="1796" max="1796" width="24.28515625" style="206" customWidth="1"/>
    <col min="1797" max="2048" width="9.140625" style="206"/>
    <col min="2049" max="2049" width="9" style="206" customWidth="1"/>
    <col min="2050" max="2050" width="35.42578125" style="206" customWidth="1"/>
    <col min="2051" max="2051" width="22.28515625" style="206" customWidth="1"/>
    <col min="2052" max="2052" width="24.28515625" style="206" customWidth="1"/>
    <col min="2053" max="2304" width="9.140625" style="206"/>
    <col min="2305" max="2305" width="9" style="206" customWidth="1"/>
    <col min="2306" max="2306" width="35.42578125" style="206" customWidth="1"/>
    <col min="2307" max="2307" width="22.28515625" style="206" customWidth="1"/>
    <col min="2308" max="2308" width="24.28515625" style="206" customWidth="1"/>
    <col min="2309" max="2560" width="9.140625" style="206"/>
    <col min="2561" max="2561" width="9" style="206" customWidth="1"/>
    <col min="2562" max="2562" width="35.42578125" style="206" customWidth="1"/>
    <col min="2563" max="2563" width="22.28515625" style="206" customWidth="1"/>
    <col min="2564" max="2564" width="24.28515625" style="206" customWidth="1"/>
    <col min="2565" max="2816" width="9.140625" style="206"/>
    <col min="2817" max="2817" width="9" style="206" customWidth="1"/>
    <col min="2818" max="2818" width="35.42578125" style="206" customWidth="1"/>
    <col min="2819" max="2819" width="22.28515625" style="206" customWidth="1"/>
    <col min="2820" max="2820" width="24.28515625" style="206" customWidth="1"/>
    <col min="2821" max="3072" width="9.140625" style="206"/>
    <col min="3073" max="3073" width="9" style="206" customWidth="1"/>
    <col min="3074" max="3074" width="35.42578125" style="206" customWidth="1"/>
    <col min="3075" max="3075" width="22.28515625" style="206" customWidth="1"/>
    <col min="3076" max="3076" width="24.28515625" style="206" customWidth="1"/>
    <col min="3077" max="3328" width="9.140625" style="206"/>
    <col min="3329" max="3329" width="9" style="206" customWidth="1"/>
    <col min="3330" max="3330" width="35.42578125" style="206" customWidth="1"/>
    <col min="3331" max="3331" width="22.28515625" style="206" customWidth="1"/>
    <col min="3332" max="3332" width="24.28515625" style="206" customWidth="1"/>
    <col min="3333" max="3584" width="9.140625" style="206"/>
    <col min="3585" max="3585" width="9" style="206" customWidth="1"/>
    <col min="3586" max="3586" width="35.42578125" style="206" customWidth="1"/>
    <col min="3587" max="3587" width="22.28515625" style="206" customWidth="1"/>
    <col min="3588" max="3588" width="24.28515625" style="206" customWidth="1"/>
    <col min="3589" max="3840" width="9.140625" style="206"/>
    <col min="3841" max="3841" width="9" style="206" customWidth="1"/>
    <col min="3842" max="3842" width="35.42578125" style="206" customWidth="1"/>
    <col min="3843" max="3843" width="22.28515625" style="206" customWidth="1"/>
    <col min="3844" max="3844" width="24.28515625" style="206" customWidth="1"/>
    <col min="3845" max="4096" width="9.140625" style="206"/>
    <col min="4097" max="4097" width="9" style="206" customWidth="1"/>
    <col min="4098" max="4098" width="35.42578125" style="206" customWidth="1"/>
    <col min="4099" max="4099" width="22.28515625" style="206" customWidth="1"/>
    <col min="4100" max="4100" width="24.28515625" style="206" customWidth="1"/>
    <col min="4101" max="4352" width="9.140625" style="206"/>
    <col min="4353" max="4353" width="9" style="206" customWidth="1"/>
    <col min="4354" max="4354" width="35.42578125" style="206" customWidth="1"/>
    <col min="4355" max="4355" width="22.28515625" style="206" customWidth="1"/>
    <col min="4356" max="4356" width="24.28515625" style="206" customWidth="1"/>
    <col min="4357" max="4608" width="9.140625" style="206"/>
    <col min="4609" max="4609" width="9" style="206" customWidth="1"/>
    <col min="4610" max="4610" width="35.42578125" style="206" customWidth="1"/>
    <col min="4611" max="4611" width="22.28515625" style="206" customWidth="1"/>
    <col min="4612" max="4612" width="24.28515625" style="206" customWidth="1"/>
    <col min="4613" max="4864" width="9.140625" style="206"/>
    <col min="4865" max="4865" width="9" style="206" customWidth="1"/>
    <col min="4866" max="4866" width="35.42578125" style="206" customWidth="1"/>
    <col min="4867" max="4867" width="22.28515625" style="206" customWidth="1"/>
    <col min="4868" max="4868" width="24.28515625" style="206" customWidth="1"/>
    <col min="4869" max="5120" width="9.140625" style="206"/>
    <col min="5121" max="5121" width="9" style="206" customWidth="1"/>
    <col min="5122" max="5122" width="35.42578125" style="206" customWidth="1"/>
    <col min="5123" max="5123" width="22.28515625" style="206" customWidth="1"/>
    <col min="5124" max="5124" width="24.28515625" style="206" customWidth="1"/>
    <col min="5125" max="5376" width="9.140625" style="206"/>
    <col min="5377" max="5377" width="9" style="206" customWidth="1"/>
    <col min="5378" max="5378" width="35.42578125" style="206" customWidth="1"/>
    <col min="5379" max="5379" width="22.28515625" style="206" customWidth="1"/>
    <col min="5380" max="5380" width="24.28515625" style="206" customWidth="1"/>
    <col min="5381" max="5632" width="9.140625" style="206"/>
    <col min="5633" max="5633" width="9" style="206" customWidth="1"/>
    <col min="5634" max="5634" width="35.42578125" style="206" customWidth="1"/>
    <col min="5635" max="5635" width="22.28515625" style="206" customWidth="1"/>
    <col min="5636" max="5636" width="24.28515625" style="206" customWidth="1"/>
    <col min="5637" max="5888" width="9.140625" style="206"/>
    <col min="5889" max="5889" width="9" style="206" customWidth="1"/>
    <col min="5890" max="5890" width="35.42578125" style="206" customWidth="1"/>
    <col min="5891" max="5891" width="22.28515625" style="206" customWidth="1"/>
    <col min="5892" max="5892" width="24.28515625" style="206" customWidth="1"/>
    <col min="5893" max="6144" width="9.140625" style="206"/>
    <col min="6145" max="6145" width="9" style="206" customWidth="1"/>
    <col min="6146" max="6146" width="35.42578125" style="206" customWidth="1"/>
    <col min="6147" max="6147" width="22.28515625" style="206" customWidth="1"/>
    <col min="6148" max="6148" width="24.28515625" style="206" customWidth="1"/>
    <col min="6149" max="6400" width="9.140625" style="206"/>
    <col min="6401" max="6401" width="9" style="206" customWidth="1"/>
    <col min="6402" max="6402" width="35.42578125" style="206" customWidth="1"/>
    <col min="6403" max="6403" width="22.28515625" style="206" customWidth="1"/>
    <col min="6404" max="6404" width="24.28515625" style="206" customWidth="1"/>
    <col min="6405" max="6656" width="9.140625" style="206"/>
    <col min="6657" max="6657" width="9" style="206" customWidth="1"/>
    <col min="6658" max="6658" width="35.42578125" style="206" customWidth="1"/>
    <col min="6659" max="6659" width="22.28515625" style="206" customWidth="1"/>
    <col min="6660" max="6660" width="24.28515625" style="206" customWidth="1"/>
    <col min="6661" max="6912" width="9.140625" style="206"/>
    <col min="6913" max="6913" width="9" style="206" customWidth="1"/>
    <col min="6914" max="6914" width="35.42578125" style="206" customWidth="1"/>
    <col min="6915" max="6915" width="22.28515625" style="206" customWidth="1"/>
    <col min="6916" max="6916" width="24.28515625" style="206" customWidth="1"/>
    <col min="6917" max="7168" width="9.140625" style="206"/>
    <col min="7169" max="7169" width="9" style="206" customWidth="1"/>
    <col min="7170" max="7170" width="35.42578125" style="206" customWidth="1"/>
    <col min="7171" max="7171" width="22.28515625" style="206" customWidth="1"/>
    <col min="7172" max="7172" width="24.28515625" style="206" customWidth="1"/>
    <col min="7173" max="7424" width="9.140625" style="206"/>
    <col min="7425" max="7425" width="9" style="206" customWidth="1"/>
    <col min="7426" max="7426" width="35.42578125" style="206" customWidth="1"/>
    <col min="7427" max="7427" width="22.28515625" style="206" customWidth="1"/>
    <col min="7428" max="7428" width="24.28515625" style="206" customWidth="1"/>
    <col min="7429" max="7680" width="9.140625" style="206"/>
    <col min="7681" max="7681" width="9" style="206" customWidth="1"/>
    <col min="7682" max="7682" width="35.42578125" style="206" customWidth="1"/>
    <col min="7683" max="7683" width="22.28515625" style="206" customWidth="1"/>
    <col min="7684" max="7684" width="24.28515625" style="206" customWidth="1"/>
    <col min="7685" max="7936" width="9.140625" style="206"/>
    <col min="7937" max="7937" width="9" style="206" customWidth="1"/>
    <col min="7938" max="7938" width="35.42578125" style="206" customWidth="1"/>
    <col min="7939" max="7939" width="22.28515625" style="206" customWidth="1"/>
    <col min="7940" max="7940" width="24.28515625" style="206" customWidth="1"/>
    <col min="7941" max="8192" width="9.140625" style="206"/>
    <col min="8193" max="8193" width="9" style="206" customWidth="1"/>
    <col min="8194" max="8194" width="35.42578125" style="206" customWidth="1"/>
    <col min="8195" max="8195" width="22.28515625" style="206" customWidth="1"/>
    <col min="8196" max="8196" width="24.28515625" style="206" customWidth="1"/>
    <col min="8197" max="8448" width="9.140625" style="206"/>
    <col min="8449" max="8449" width="9" style="206" customWidth="1"/>
    <col min="8450" max="8450" width="35.42578125" style="206" customWidth="1"/>
    <col min="8451" max="8451" width="22.28515625" style="206" customWidth="1"/>
    <col min="8452" max="8452" width="24.28515625" style="206" customWidth="1"/>
    <col min="8453" max="8704" width="9.140625" style="206"/>
    <col min="8705" max="8705" width="9" style="206" customWidth="1"/>
    <col min="8706" max="8706" width="35.42578125" style="206" customWidth="1"/>
    <col min="8707" max="8707" width="22.28515625" style="206" customWidth="1"/>
    <col min="8708" max="8708" width="24.28515625" style="206" customWidth="1"/>
    <col min="8709" max="8960" width="9.140625" style="206"/>
    <col min="8961" max="8961" width="9" style="206" customWidth="1"/>
    <col min="8962" max="8962" width="35.42578125" style="206" customWidth="1"/>
    <col min="8963" max="8963" width="22.28515625" style="206" customWidth="1"/>
    <col min="8964" max="8964" width="24.28515625" style="206" customWidth="1"/>
    <col min="8965" max="9216" width="9.140625" style="206"/>
    <col min="9217" max="9217" width="9" style="206" customWidth="1"/>
    <col min="9218" max="9218" width="35.42578125" style="206" customWidth="1"/>
    <col min="9219" max="9219" width="22.28515625" style="206" customWidth="1"/>
    <col min="9220" max="9220" width="24.28515625" style="206" customWidth="1"/>
    <col min="9221" max="9472" width="9.140625" style="206"/>
    <col min="9473" max="9473" width="9" style="206" customWidth="1"/>
    <col min="9474" max="9474" width="35.42578125" style="206" customWidth="1"/>
    <col min="9475" max="9475" width="22.28515625" style="206" customWidth="1"/>
    <col min="9476" max="9476" width="24.28515625" style="206" customWidth="1"/>
    <col min="9477" max="9728" width="9.140625" style="206"/>
    <col min="9729" max="9729" width="9" style="206" customWidth="1"/>
    <col min="9730" max="9730" width="35.42578125" style="206" customWidth="1"/>
    <col min="9731" max="9731" width="22.28515625" style="206" customWidth="1"/>
    <col min="9732" max="9732" width="24.28515625" style="206" customWidth="1"/>
    <col min="9733" max="9984" width="9.140625" style="206"/>
    <col min="9985" max="9985" width="9" style="206" customWidth="1"/>
    <col min="9986" max="9986" width="35.42578125" style="206" customWidth="1"/>
    <col min="9987" max="9987" width="22.28515625" style="206" customWidth="1"/>
    <col min="9988" max="9988" width="24.28515625" style="206" customWidth="1"/>
    <col min="9989" max="10240" width="9.140625" style="206"/>
    <col min="10241" max="10241" width="9" style="206" customWidth="1"/>
    <col min="10242" max="10242" width="35.42578125" style="206" customWidth="1"/>
    <col min="10243" max="10243" width="22.28515625" style="206" customWidth="1"/>
    <col min="10244" max="10244" width="24.28515625" style="206" customWidth="1"/>
    <col min="10245" max="10496" width="9.140625" style="206"/>
    <col min="10497" max="10497" width="9" style="206" customWidth="1"/>
    <col min="10498" max="10498" width="35.42578125" style="206" customWidth="1"/>
    <col min="10499" max="10499" width="22.28515625" style="206" customWidth="1"/>
    <col min="10500" max="10500" width="24.28515625" style="206" customWidth="1"/>
    <col min="10501" max="10752" width="9.140625" style="206"/>
    <col min="10753" max="10753" width="9" style="206" customWidth="1"/>
    <col min="10754" max="10754" width="35.42578125" style="206" customWidth="1"/>
    <col min="10755" max="10755" width="22.28515625" style="206" customWidth="1"/>
    <col min="10756" max="10756" width="24.28515625" style="206" customWidth="1"/>
    <col min="10757" max="11008" width="9.140625" style="206"/>
    <col min="11009" max="11009" width="9" style="206" customWidth="1"/>
    <col min="11010" max="11010" width="35.42578125" style="206" customWidth="1"/>
    <col min="11011" max="11011" width="22.28515625" style="206" customWidth="1"/>
    <col min="11012" max="11012" width="24.28515625" style="206" customWidth="1"/>
    <col min="11013" max="11264" width="9.140625" style="206"/>
    <col min="11265" max="11265" width="9" style="206" customWidth="1"/>
    <col min="11266" max="11266" width="35.42578125" style="206" customWidth="1"/>
    <col min="11267" max="11267" width="22.28515625" style="206" customWidth="1"/>
    <col min="11268" max="11268" width="24.28515625" style="206" customWidth="1"/>
    <col min="11269" max="11520" width="9.140625" style="206"/>
    <col min="11521" max="11521" width="9" style="206" customWidth="1"/>
    <col min="11522" max="11522" width="35.42578125" style="206" customWidth="1"/>
    <col min="11523" max="11523" width="22.28515625" style="206" customWidth="1"/>
    <col min="11524" max="11524" width="24.28515625" style="206" customWidth="1"/>
    <col min="11525" max="11776" width="9.140625" style="206"/>
    <col min="11777" max="11777" width="9" style="206" customWidth="1"/>
    <col min="11778" max="11778" width="35.42578125" style="206" customWidth="1"/>
    <col min="11779" max="11779" width="22.28515625" style="206" customWidth="1"/>
    <col min="11780" max="11780" width="24.28515625" style="206" customWidth="1"/>
    <col min="11781" max="12032" width="9.140625" style="206"/>
    <col min="12033" max="12033" width="9" style="206" customWidth="1"/>
    <col min="12034" max="12034" width="35.42578125" style="206" customWidth="1"/>
    <col min="12035" max="12035" width="22.28515625" style="206" customWidth="1"/>
    <col min="12036" max="12036" width="24.28515625" style="206" customWidth="1"/>
    <col min="12037" max="12288" width="9.140625" style="206"/>
    <col min="12289" max="12289" width="9" style="206" customWidth="1"/>
    <col min="12290" max="12290" width="35.42578125" style="206" customWidth="1"/>
    <col min="12291" max="12291" width="22.28515625" style="206" customWidth="1"/>
    <col min="12292" max="12292" width="24.28515625" style="206" customWidth="1"/>
    <col min="12293" max="12544" width="9.140625" style="206"/>
    <col min="12545" max="12545" width="9" style="206" customWidth="1"/>
    <col min="12546" max="12546" width="35.42578125" style="206" customWidth="1"/>
    <col min="12547" max="12547" width="22.28515625" style="206" customWidth="1"/>
    <col min="12548" max="12548" width="24.28515625" style="206" customWidth="1"/>
    <col min="12549" max="12800" width="9.140625" style="206"/>
    <col min="12801" max="12801" width="9" style="206" customWidth="1"/>
    <col min="12802" max="12802" width="35.42578125" style="206" customWidth="1"/>
    <col min="12803" max="12803" width="22.28515625" style="206" customWidth="1"/>
    <col min="12804" max="12804" width="24.28515625" style="206" customWidth="1"/>
    <col min="12805" max="13056" width="9.140625" style="206"/>
    <col min="13057" max="13057" width="9" style="206" customWidth="1"/>
    <col min="13058" max="13058" width="35.42578125" style="206" customWidth="1"/>
    <col min="13059" max="13059" width="22.28515625" style="206" customWidth="1"/>
    <col min="13060" max="13060" width="24.28515625" style="206" customWidth="1"/>
    <col min="13061" max="13312" width="9.140625" style="206"/>
    <col min="13313" max="13313" width="9" style="206" customWidth="1"/>
    <col min="13314" max="13314" width="35.42578125" style="206" customWidth="1"/>
    <col min="13315" max="13315" width="22.28515625" style="206" customWidth="1"/>
    <col min="13316" max="13316" width="24.28515625" style="206" customWidth="1"/>
    <col min="13317" max="13568" width="9.140625" style="206"/>
    <col min="13569" max="13569" width="9" style="206" customWidth="1"/>
    <col min="13570" max="13570" width="35.42578125" style="206" customWidth="1"/>
    <col min="13571" max="13571" width="22.28515625" style="206" customWidth="1"/>
    <col min="13572" max="13572" width="24.28515625" style="206" customWidth="1"/>
    <col min="13573" max="13824" width="9.140625" style="206"/>
    <col min="13825" max="13825" width="9" style="206" customWidth="1"/>
    <col min="13826" max="13826" width="35.42578125" style="206" customWidth="1"/>
    <col min="13827" max="13827" width="22.28515625" style="206" customWidth="1"/>
    <col min="13828" max="13828" width="24.28515625" style="206" customWidth="1"/>
    <col min="13829" max="14080" width="9.140625" style="206"/>
    <col min="14081" max="14081" width="9" style="206" customWidth="1"/>
    <col min="14082" max="14082" width="35.42578125" style="206" customWidth="1"/>
    <col min="14083" max="14083" width="22.28515625" style="206" customWidth="1"/>
    <col min="14084" max="14084" width="24.28515625" style="206" customWidth="1"/>
    <col min="14085" max="14336" width="9.140625" style="206"/>
    <col min="14337" max="14337" width="9" style="206" customWidth="1"/>
    <col min="14338" max="14338" width="35.42578125" style="206" customWidth="1"/>
    <col min="14339" max="14339" width="22.28515625" style="206" customWidth="1"/>
    <col min="14340" max="14340" width="24.28515625" style="206" customWidth="1"/>
    <col min="14341" max="14592" width="9.140625" style="206"/>
    <col min="14593" max="14593" width="9" style="206" customWidth="1"/>
    <col min="14594" max="14594" width="35.42578125" style="206" customWidth="1"/>
    <col min="14595" max="14595" width="22.28515625" style="206" customWidth="1"/>
    <col min="14596" max="14596" width="24.28515625" style="206" customWidth="1"/>
    <col min="14597" max="14848" width="9.140625" style="206"/>
    <col min="14849" max="14849" width="9" style="206" customWidth="1"/>
    <col min="14850" max="14850" width="35.42578125" style="206" customWidth="1"/>
    <col min="14851" max="14851" width="22.28515625" style="206" customWidth="1"/>
    <col min="14852" max="14852" width="24.28515625" style="206" customWidth="1"/>
    <col min="14853" max="15104" width="9.140625" style="206"/>
    <col min="15105" max="15105" width="9" style="206" customWidth="1"/>
    <col min="15106" max="15106" width="35.42578125" style="206" customWidth="1"/>
    <col min="15107" max="15107" width="22.28515625" style="206" customWidth="1"/>
    <col min="15108" max="15108" width="24.28515625" style="206" customWidth="1"/>
    <col min="15109" max="15360" width="9.140625" style="206"/>
    <col min="15361" max="15361" width="9" style="206" customWidth="1"/>
    <col min="15362" max="15362" width="35.42578125" style="206" customWidth="1"/>
    <col min="15363" max="15363" width="22.28515625" style="206" customWidth="1"/>
    <col min="15364" max="15364" width="24.28515625" style="206" customWidth="1"/>
    <col min="15365" max="15616" width="9.140625" style="206"/>
    <col min="15617" max="15617" width="9" style="206" customWidth="1"/>
    <col min="15618" max="15618" width="35.42578125" style="206" customWidth="1"/>
    <col min="15619" max="15619" width="22.28515625" style="206" customWidth="1"/>
    <col min="15620" max="15620" width="24.28515625" style="206" customWidth="1"/>
    <col min="15621" max="15872" width="9.140625" style="206"/>
    <col min="15873" max="15873" width="9" style="206" customWidth="1"/>
    <col min="15874" max="15874" width="35.42578125" style="206" customWidth="1"/>
    <col min="15875" max="15875" width="22.28515625" style="206" customWidth="1"/>
    <col min="15876" max="15876" width="24.28515625" style="206" customWidth="1"/>
    <col min="15877" max="16128" width="9.140625" style="206"/>
    <col min="16129" max="16129" width="9" style="206" customWidth="1"/>
    <col min="16130" max="16130" width="35.42578125" style="206" customWidth="1"/>
    <col min="16131" max="16131" width="22.28515625" style="206" customWidth="1"/>
    <col min="16132" max="16132" width="24.28515625" style="206" customWidth="1"/>
    <col min="16133" max="16384" width="9.140625" style="206"/>
  </cols>
  <sheetData>
    <row r="2" spans="2:4" ht="19.5" x14ac:dyDescent="0.5">
      <c r="B2" s="605" t="s">
        <v>416</v>
      </c>
      <c r="C2" s="605"/>
      <c r="D2" s="605"/>
    </row>
    <row r="3" spans="2:4" x14ac:dyDescent="0.4">
      <c r="B3" s="226" t="s">
        <v>124</v>
      </c>
      <c r="C3" s="226" t="s">
        <v>125</v>
      </c>
      <c r="D3" s="226" t="s">
        <v>126</v>
      </c>
    </row>
    <row r="4" spans="2:4" s="229" customFormat="1" x14ac:dyDescent="0.4">
      <c r="B4" s="227" t="s">
        <v>397</v>
      </c>
      <c r="C4" s="284">
        <v>943.48</v>
      </c>
      <c r="D4" s="228" t="s">
        <v>487</v>
      </c>
    </row>
    <row r="5" spans="2:4" s="229" customFormat="1" x14ac:dyDescent="0.4">
      <c r="B5" s="230" t="s">
        <v>398</v>
      </c>
      <c r="C5" s="284">
        <v>741</v>
      </c>
      <c r="D5" s="228" t="s">
        <v>486</v>
      </c>
    </row>
  </sheetData>
  <mergeCells count="1">
    <mergeCell ref="B2:D2"/>
  </mergeCell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6"/>
  <sheetViews>
    <sheetView rightToLeft="1" zoomScale="120" zoomScaleNormal="120" workbookViewId="0">
      <selection activeCell="E13" sqref="E13"/>
    </sheetView>
  </sheetViews>
  <sheetFormatPr defaultRowHeight="15.75" x14ac:dyDescent="0.4"/>
  <cols>
    <col min="1" max="1" width="15" style="260" customWidth="1"/>
    <col min="2" max="3" width="9" style="260"/>
    <col min="4" max="4" width="34.140625" style="260" customWidth="1"/>
    <col min="5" max="5" width="15.28515625" style="260" customWidth="1"/>
    <col min="6" max="7" width="9" style="260"/>
    <col min="8" max="8" width="8.7109375" style="260" customWidth="1"/>
    <col min="9" max="256" width="9" style="260"/>
    <col min="257" max="257" width="15" style="260" customWidth="1"/>
    <col min="258" max="259" width="9" style="260"/>
    <col min="260" max="260" width="19.5703125" style="260" customWidth="1"/>
    <col min="261" max="261" width="15.28515625" style="260" customWidth="1"/>
    <col min="262" max="263" width="9" style="260"/>
    <col min="264" max="264" width="8.7109375" style="260" customWidth="1"/>
    <col min="265" max="512" width="9" style="260"/>
    <col min="513" max="513" width="15" style="260" customWidth="1"/>
    <col min="514" max="515" width="9" style="260"/>
    <col min="516" max="516" width="19.5703125" style="260" customWidth="1"/>
    <col min="517" max="517" width="15.28515625" style="260" customWidth="1"/>
    <col min="518" max="519" width="9" style="260"/>
    <col min="520" max="520" width="8.7109375" style="260" customWidth="1"/>
    <col min="521" max="768" width="9" style="260"/>
    <col min="769" max="769" width="15" style="260" customWidth="1"/>
    <col min="770" max="771" width="9" style="260"/>
    <col min="772" max="772" width="19.5703125" style="260" customWidth="1"/>
    <col min="773" max="773" width="15.28515625" style="260" customWidth="1"/>
    <col min="774" max="775" width="9" style="260"/>
    <col min="776" max="776" width="8.7109375" style="260" customWidth="1"/>
    <col min="777" max="1024" width="9" style="260"/>
    <col min="1025" max="1025" width="15" style="260" customWidth="1"/>
    <col min="1026" max="1027" width="9" style="260"/>
    <col min="1028" max="1028" width="19.5703125" style="260" customWidth="1"/>
    <col min="1029" max="1029" width="15.28515625" style="260" customWidth="1"/>
    <col min="1030" max="1031" width="9" style="260"/>
    <col min="1032" max="1032" width="8.7109375" style="260" customWidth="1"/>
    <col min="1033" max="1280" width="9" style="260"/>
    <col min="1281" max="1281" width="15" style="260" customWidth="1"/>
    <col min="1282" max="1283" width="9" style="260"/>
    <col min="1284" max="1284" width="19.5703125" style="260" customWidth="1"/>
    <col min="1285" max="1285" width="15.28515625" style="260" customWidth="1"/>
    <col min="1286" max="1287" width="9" style="260"/>
    <col min="1288" max="1288" width="8.7109375" style="260" customWidth="1"/>
    <col min="1289" max="1536" width="9" style="260"/>
    <col min="1537" max="1537" width="15" style="260" customWidth="1"/>
    <col min="1538" max="1539" width="9" style="260"/>
    <col min="1540" max="1540" width="19.5703125" style="260" customWidth="1"/>
    <col min="1541" max="1541" width="15.28515625" style="260" customWidth="1"/>
    <col min="1542" max="1543" width="9" style="260"/>
    <col min="1544" max="1544" width="8.7109375" style="260" customWidth="1"/>
    <col min="1545" max="1792" width="9" style="260"/>
    <col min="1793" max="1793" width="15" style="260" customWidth="1"/>
    <col min="1794" max="1795" width="9" style="260"/>
    <col min="1796" max="1796" width="19.5703125" style="260" customWidth="1"/>
    <col min="1797" max="1797" width="15.28515625" style="260" customWidth="1"/>
    <col min="1798" max="1799" width="9" style="260"/>
    <col min="1800" max="1800" width="8.7109375" style="260" customWidth="1"/>
    <col min="1801" max="2048" width="9" style="260"/>
    <col min="2049" max="2049" width="15" style="260" customWidth="1"/>
    <col min="2050" max="2051" width="9" style="260"/>
    <col min="2052" max="2052" width="19.5703125" style="260" customWidth="1"/>
    <col min="2053" max="2053" width="15.28515625" style="260" customWidth="1"/>
    <col min="2054" max="2055" width="9" style="260"/>
    <col min="2056" max="2056" width="8.7109375" style="260" customWidth="1"/>
    <col min="2057" max="2304" width="9" style="260"/>
    <col min="2305" max="2305" width="15" style="260" customWidth="1"/>
    <col min="2306" max="2307" width="9" style="260"/>
    <col min="2308" max="2308" width="19.5703125" style="260" customWidth="1"/>
    <col min="2309" max="2309" width="15.28515625" style="260" customWidth="1"/>
    <col min="2310" max="2311" width="9" style="260"/>
    <col min="2312" max="2312" width="8.7109375" style="260" customWidth="1"/>
    <col min="2313" max="2560" width="9" style="260"/>
    <col min="2561" max="2561" width="15" style="260" customWidth="1"/>
    <col min="2562" max="2563" width="9" style="260"/>
    <col min="2564" max="2564" width="19.5703125" style="260" customWidth="1"/>
    <col min="2565" max="2565" width="15.28515625" style="260" customWidth="1"/>
    <col min="2566" max="2567" width="9" style="260"/>
    <col min="2568" max="2568" width="8.7109375" style="260" customWidth="1"/>
    <col min="2569" max="2816" width="9" style="260"/>
    <col min="2817" max="2817" width="15" style="260" customWidth="1"/>
    <col min="2818" max="2819" width="9" style="260"/>
    <col min="2820" max="2820" width="19.5703125" style="260" customWidth="1"/>
    <col min="2821" max="2821" width="15.28515625" style="260" customWidth="1"/>
    <col min="2822" max="2823" width="9" style="260"/>
    <col min="2824" max="2824" width="8.7109375" style="260" customWidth="1"/>
    <col min="2825" max="3072" width="9" style="260"/>
    <col min="3073" max="3073" width="15" style="260" customWidth="1"/>
    <col min="3074" max="3075" width="9" style="260"/>
    <col min="3076" max="3076" width="19.5703125" style="260" customWidth="1"/>
    <col min="3077" max="3077" width="15.28515625" style="260" customWidth="1"/>
    <col min="3078" max="3079" width="9" style="260"/>
    <col min="3080" max="3080" width="8.7109375" style="260" customWidth="1"/>
    <col min="3081" max="3328" width="9" style="260"/>
    <col min="3329" max="3329" width="15" style="260" customWidth="1"/>
    <col min="3330" max="3331" width="9" style="260"/>
    <col min="3332" max="3332" width="19.5703125" style="260" customWidth="1"/>
    <col min="3333" max="3333" width="15.28515625" style="260" customWidth="1"/>
    <col min="3334" max="3335" width="9" style="260"/>
    <col min="3336" max="3336" width="8.7109375" style="260" customWidth="1"/>
    <col min="3337" max="3584" width="9" style="260"/>
    <col min="3585" max="3585" width="15" style="260" customWidth="1"/>
    <col min="3586" max="3587" width="9" style="260"/>
    <col min="3588" max="3588" width="19.5703125" style="260" customWidth="1"/>
    <col min="3589" max="3589" width="15.28515625" style="260" customWidth="1"/>
    <col min="3590" max="3591" width="9" style="260"/>
    <col min="3592" max="3592" width="8.7109375" style="260" customWidth="1"/>
    <col min="3593" max="3840" width="9" style="260"/>
    <col min="3841" max="3841" width="15" style="260" customWidth="1"/>
    <col min="3842" max="3843" width="9" style="260"/>
    <col min="3844" max="3844" width="19.5703125" style="260" customWidth="1"/>
    <col min="3845" max="3845" width="15.28515625" style="260" customWidth="1"/>
    <col min="3846" max="3847" width="9" style="260"/>
    <col min="3848" max="3848" width="8.7109375" style="260" customWidth="1"/>
    <col min="3849" max="4096" width="9" style="260"/>
    <col min="4097" max="4097" width="15" style="260" customWidth="1"/>
    <col min="4098" max="4099" width="9" style="260"/>
    <col min="4100" max="4100" width="19.5703125" style="260" customWidth="1"/>
    <col min="4101" max="4101" width="15.28515625" style="260" customWidth="1"/>
    <col min="4102" max="4103" width="9" style="260"/>
    <col min="4104" max="4104" width="8.7109375" style="260" customWidth="1"/>
    <col min="4105" max="4352" width="9" style="260"/>
    <col min="4353" max="4353" width="15" style="260" customWidth="1"/>
    <col min="4354" max="4355" width="9" style="260"/>
    <col min="4356" max="4356" width="19.5703125" style="260" customWidth="1"/>
    <col min="4357" max="4357" width="15.28515625" style="260" customWidth="1"/>
    <col min="4358" max="4359" width="9" style="260"/>
    <col min="4360" max="4360" width="8.7109375" style="260" customWidth="1"/>
    <col min="4361" max="4608" width="9" style="260"/>
    <col min="4609" max="4609" width="15" style="260" customWidth="1"/>
    <col min="4610" max="4611" width="9" style="260"/>
    <col min="4612" max="4612" width="19.5703125" style="260" customWidth="1"/>
    <col min="4613" max="4613" width="15.28515625" style="260" customWidth="1"/>
    <col min="4614" max="4615" width="9" style="260"/>
    <col min="4616" max="4616" width="8.7109375" style="260" customWidth="1"/>
    <col min="4617" max="4864" width="9" style="260"/>
    <col min="4865" max="4865" width="15" style="260" customWidth="1"/>
    <col min="4866" max="4867" width="9" style="260"/>
    <col min="4868" max="4868" width="19.5703125" style="260" customWidth="1"/>
    <col min="4869" max="4869" width="15.28515625" style="260" customWidth="1"/>
    <col min="4870" max="4871" width="9" style="260"/>
    <col min="4872" max="4872" width="8.7109375" style="260" customWidth="1"/>
    <col min="4873" max="5120" width="9" style="260"/>
    <col min="5121" max="5121" width="15" style="260" customWidth="1"/>
    <col min="5122" max="5123" width="9" style="260"/>
    <col min="5124" max="5124" width="19.5703125" style="260" customWidth="1"/>
    <col min="5125" max="5125" width="15.28515625" style="260" customWidth="1"/>
    <col min="5126" max="5127" width="9" style="260"/>
    <col min="5128" max="5128" width="8.7109375" style="260" customWidth="1"/>
    <col min="5129" max="5376" width="9" style="260"/>
    <col min="5377" max="5377" width="15" style="260" customWidth="1"/>
    <col min="5378" max="5379" width="9" style="260"/>
    <col min="5380" max="5380" width="19.5703125" style="260" customWidth="1"/>
    <col min="5381" max="5381" width="15.28515625" style="260" customWidth="1"/>
    <col min="5382" max="5383" width="9" style="260"/>
    <col min="5384" max="5384" width="8.7109375" style="260" customWidth="1"/>
    <col min="5385" max="5632" width="9" style="260"/>
    <col min="5633" max="5633" width="15" style="260" customWidth="1"/>
    <col min="5634" max="5635" width="9" style="260"/>
    <col min="5636" max="5636" width="19.5703125" style="260" customWidth="1"/>
    <col min="5637" max="5637" width="15.28515625" style="260" customWidth="1"/>
    <col min="5638" max="5639" width="9" style="260"/>
    <col min="5640" max="5640" width="8.7109375" style="260" customWidth="1"/>
    <col min="5641" max="5888" width="9" style="260"/>
    <col min="5889" max="5889" width="15" style="260" customWidth="1"/>
    <col min="5890" max="5891" width="9" style="260"/>
    <col min="5892" max="5892" width="19.5703125" style="260" customWidth="1"/>
    <col min="5893" max="5893" width="15.28515625" style="260" customWidth="1"/>
    <col min="5894" max="5895" width="9" style="260"/>
    <col min="5896" max="5896" width="8.7109375" style="260" customWidth="1"/>
    <col min="5897" max="6144" width="9" style="260"/>
    <col min="6145" max="6145" width="15" style="260" customWidth="1"/>
    <col min="6146" max="6147" width="9" style="260"/>
    <col min="6148" max="6148" width="19.5703125" style="260" customWidth="1"/>
    <col min="6149" max="6149" width="15.28515625" style="260" customWidth="1"/>
    <col min="6150" max="6151" width="9" style="260"/>
    <col min="6152" max="6152" width="8.7109375" style="260" customWidth="1"/>
    <col min="6153" max="6400" width="9" style="260"/>
    <col min="6401" max="6401" width="15" style="260" customWidth="1"/>
    <col min="6402" max="6403" width="9" style="260"/>
    <col min="6404" max="6404" width="19.5703125" style="260" customWidth="1"/>
    <col min="6405" max="6405" width="15.28515625" style="260" customWidth="1"/>
    <col min="6406" max="6407" width="9" style="260"/>
    <col min="6408" max="6408" width="8.7109375" style="260" customWidth="1"/>
    <col min="6409" max="6656" width="9" style="260"/>
    <col min="6657" max="6657" width="15" style="260" customWidth="1"/>
    <col min="6658" max="6659" width="9" style="260"/>
    <col min="6660" max="6660" width="19.5703125" style="260" customWidth="1"/>
    <col min="6661" max="6661" width="15.28515625" style="260" customWidth="1"/>
    <col min="6662" max="6663" width="9" style="260"/>
    <col min="6664" max="6664" width="8.7109375" style="260" customWidth="1"/>
    <col min="6665" max="6912" width="9" style="260"/>
    <col min="6913" max="6913" width="15" style="260" customWidth="1"/>
    <col min="6914" max="6915" width="9" style="260"/>
    <col min="6916" max="6916" width="19.5703125" style="260" customWidth="1"/>
    <col min="6917" max="6917" width="15.28515625" style="260" customWidth="1"/>
    <col min="6918" max="6919" width="9" style="260"/>
    <col min="6920" max="6920" width="8.7109375" style="260" customWidth="1"/>
    <col min="6921" max="7168" width="9" style="260"/>
    <col min="7169" max="7169" width="15" style="260" customWidth="1"/>
    <col min="7170" max="7171" width="9" style="260"/>
    <col min="7172" max="7172" width="19.5703125" style="260" customWidth="1"/>
    <col min="7173" max="7173" width="15.28515625" style="260" customWidth="1"/>
    <col min="7174" max="7175" width="9" style="260"/>
    <col min="7176" max="7176" width="8.7109375" style="260" customWidth="1"/>
    <col min="7177" max="7424" width="9" style="260"/>
    <col min="7425" max="7425" width="15" style="260" customWidth="1"/>
    <col min="7426" max="7427" width="9" style="260"/>
    <col min="7428" max="7428" width="19.5703125" style="260" customWidth="1"/>
    <col min="7429" max="7429" width="15.28515625" style="260" customWidth="1"/>
    <col min="7430" max="7431" width="9" style="260"/>
    <col min="7432" max="7432" width="8.7109375" style="260" customWidth="1"/>
    <col min="7433" max="7680" width="9" style="260"/>
    <col min="7681" max="7681" width="15" style="260" customWidth="1"/>
    <col min="7682" max="7683" width="9" style="260"/>
    <col min="7684" max="7684" width="19.5703125" style="260" customWidth="1"/>
    <col min="7685" max="7685" width="15.28515625" style="260" customWidth="1"/>
    <col min="7686" max="7687" width="9" style="260"/>
    <col min="7688" max="7688" width="8.7109375" style="260" customWidth="1"/>
    <col min="7689" max="7936" width="9" style="260"/>
    <col min="7937" max="7937" width="15" style="260" customWidth="1"/>
    <col min="7938" max="7939" width="9" style="260"/>
    <col min="7940" max="7940" width="19.5703125" style="260" customWidth="1"/>
    <col min="7941" max="7941" width="15.28515625" style="260" customWidth="1"/>
    <col min="7942" max="7943" width="9" style="260"/>
    <col min="7944" max="7944" width="8.7109375" style="260" customWidth="1"/>
    <col min="7945" max="8192" width="9" style="260"/>
    <col min="8193" max="8193" width="15" style="260" customWidth="1"/>
    <col min="8194" max="8195" width="9" style="260"/>
    <col min="8196" max="8196" width="19.5703125" style="260" customWidth="1"/>
    <col min="8197" max="8197" width="15.28515625" style="260" customWidth="1"/>
    <col min="8198" max="8199" width="9" style="260"/>
    <col min="8200" max="8200" width="8.7109375" style="260" customWidth="1"/>
    <col min="8201" max="8448" width="9" style="260"/>
    <col min="8449" max="8449" width="15" style="260" customWidth="1"/>
    <col min="8450" max="8451" width="9" style="260"/>
    <col min="8452" max="8452" width="19.5703125" style="260" customWidth="1"/>
    <col min="8453" max="8453" width="15.28515625" style="260" customWidth="1"/>
    <col min="8454" max="8455" width="9" style="260"/>
    <col min="8456" max="8456" width="8.7109375" style="260" customWidth="1"/>
    <col min="8457" max="8704" width="9" style="260"/>
    <col min="8705" max="8705" width="15" style="260" customWidth="1"/>
    <col min="8706" max="8707" width="9" style="260"/>
    <col min="8708" max="8708" width="19.5703125" style="260" customWidth="1"/>
    <col min="8709" max="8709" width="15.28515625" style="260" customWidth="1"/>
    <col min="8710" max="8711" width="9" style="260"/>
    <col min="8712" max="8712" width="8.7109375" style="260" customWidth="1"/>
    <col min="8713" max="8960" width="9" style="260"/>
    <col min="8961" max="8961" width="15" style="260" customWidth="1"/>
    <col min="8962" max="8963" width="9" style="260"/>
    <col min="8964" max="8964" width="19.5703125" style="260" customWidth="1"/>
    <col min="8965" max="8965" width="15.28515625" style="260" customWidth="1"/>
    <col min="8966" max="8967" width="9" style="260"/>
    <col min="8968" max="8968" width="8.7109375" style="260" customWidth="1"/>
    <col min="8969" max="9216" width="9" style="260"/>
    <col min="9217" max="9217" width="15" style="260" customWidth="1"/>
    <col min="9218" max="9219" width="9" style="260"/>
    <col min="9220" max="9220" width="19.5703125" style="260" customWidth="1"/>
    <col min="9221" max="9221" width="15.28515625" style="260" customWidth="1"/>
    <col min="9222" max="9223" width="9" style="260"/>
    <col min="9224" max="9224" width="8.7109375" style="260" customWidth="1"/>
    <col min="9225" max="9472" width="9" style="260"/>
    <col min="9473" max="9473" width="15" style="260" customWidth="1"/>
    <col min="9474" max="9475" width="9" style="260"/>
    <col min="9476" max="9476" width="19.5703125" style="260" customWidth="1"/>
    <col min="9477" max="9477" width="15.28515625" style="260" customWidth="1"/>
    <col min="9478" max="9479" width="9" style="260"/>
    <col min="9480" max="9480" width="8.7109375" style="260" customWidth="1"/>
    <col min="9481" max="9728" width="9" style="260"/>
    <col min="9729" max="9729" width="15" style="260" customWidth="1"/>
    <col min="9730" max="9731" width="9" style="260"/>
    <col min="9732" max="9732" width="19.5703125" style="260" customWidth="1"/>
    <col min="9733" max="9733" width="15.28515625" style="260" customWidth="1"/>
    <col min="9734" max="9735" width="9" style="260"/>
    <col min="9736" max="9736" width="8.7109375" style="260" customWidth="1"/>
    <col min="9737" max="9984" width="9" style="260"/>
    <col min="9985" max="9985" width="15" style="260" customWidth="1"/>
    <col min="9986" max="9987" width="9" style="260"/>
    <col min="9988" max="9988" width="19.5703125" style="260" customWidth="1"/>
    <col min="9989" max="9989" width="15.28515625" style="260" customWidth="1"/>
    <col min="9990" max="9991" width="9" style="260"/>
    <col min="9992" max="9992" width="8.7109375" style="260" customWidth="1"/>
    <col min="9993" max="10240" width="9" style="260"/>
    <col min="10241" max="10241" width="15" style="260" customWidth="1"/>
    <col min="10242" max="10243" width="9" style="260"/>
    <col min="10244" max="10244" width="19.5703125" style="260" customWidth="1"/>
    <col min="10245" max="10245" width="15.28515625" style="260" customWidth="1"/>
    <col min="10246" max="10247" width="9" style="260"/>
    <col min="10248" max="10248" width="8.7109375" style="260" customWidth="1"/>
    <col min="10249" max="10496" width="9" style="260"/>
    <col min="10497" max="10497" width="15" style="260" customWidth="1"/>
    <col min="10498" max="10499" width="9" style="260"/>
    <col min="10500" max="10500" width="19.5703125" style="260" customWidth="1"/>
    <col min="10501" max="10501" width="15.28515625" style="260" customWidth="1"/>
    <col min="10502" max="10503" width="9" style="260"/>
    <col min="10504" max="10504" width="8.7109375" style="260" customWidth="1"/>
    <col min="10505" max="10752" width="9" style="260"/>
    <col min="10753" max="10753" width="15" style="260" customWidth="1"/>
    <col min="10754" max="10755" width="9" style="260"/>
    <col min="10756" max="10756" width="19.5703125" style="260" customWidth="1"/>
    <col min="10757" max="10757" width="15.28515625" style="260" customWidth="1"/>
    <col min="10758" max="10759" width="9" style="260"/>
    <col min="10760" max="10760" width="8.7109375" style="260" customWidth="1"/>
    <col min="10761" max="11008" width="9" style="260"/>
    <col min="11009" max="11009" width="15" style="260" customWidth="1"/>
    <col min="11010" max="11011" width="9" style="260"/>
    <col min="11012" max="11012" width="19.5703125" style="260" customWidth="1"/>
    <col min="11013" max="11013" width="15.28515625" style="260" customWidth="1"/>
    <col min="11014" max="11015" width="9" style="260"/>
    <col min="11016" max="11016" width="8.7109375" style="260" customWidth="1"/>
    <col min="11017" max="11264" width="9" style="260"/>
    <col min="11265" max="11265" width="15" style="260" customWidth="1"/>
    <col min="11266" max="11267" width="9" style="260"/>
    <col min="11268" max="11268" width="19.5703125" style="260" customWidth="1"/>
    <col min="11269" max="11269" width="15.28515625" style="260" customWidth="1"/>
    <col min="11270" max="11271" width="9" style="260"/>
    <col min="11272" max="11272" width="8.7109375" style="260" customWidth="1"/>
    <col min="11273" max="11520" width="9" style="260"/>
    <col min="11521" max="11521" width="15" style="260" customWidth="1"/>
    <col min="11522" max="11523" width="9" style="260"/>
    <col min="11524" max="11524" width="19.5703125" style="260" customWidth="1"/>
    <col min="11525" max="11525" width="15.28515625" style="260" customWidth="1"/>
    <col min="11526" max="11527" width="9" style="260"/>
    <col min="11528" max="11528" width="8.7109375" style="260" customWidth="1"/>
    <col min="11529" max="11776" width="9" style="260"/>
    <col min="11777" max="11777" width="15" style="260" customWidth="1"/>
    <col min="11778" max="11779" width="9" style="260"/>
    <col min="11780" max="11780" width="19.5703125" style="260" customWidth="1"/>
    <col min="11781" max="11781" width="15.28515625" style="260" customWidth="1"/>
    <col min="11782" max="11783" width="9" style="260"/>
    <col min="11784" max="11784" width="8.7109375" style="260" customWidth="1"/>
    <col min="11785" max="12032" width="9" style="260"/>
    <col min="12033" max="12033" width="15" style="260" customWidth="1"/>
    <col min="12034" max="12035" width="9" style="260"/>
    <col min="12036" max="12036" width="19.5703125" style="260" customWidth="1"/>
    <col min="12037" max="12037" width="15.28515625" style="260" customWidth="1"/>
    <col min="12038" max="12039" width="9" style="260"/>
    <col min="12040" max="12040" width="8.7109375" style="260" customWidth="1"/>
    <col min="12041" max="12288" width="9" style="260"/>
    <col min="12289" max="12289" width="15" style="260" customWidth="1"/>
    <col min="12290" max="12291" width="9" style="260"/>
    <col min="12292" max="12292" width="19.5703125" style="260" customWidth="1"/>
    <col min="12293" max="12293" width="15.28515625" style="260" customWidth="1"/>
    <col min="12294" max="12295" width="9" style="260"/>
    <col min="12296" max="12296" width="8.7109375" style="260" customWidth="1"/>
    <col min="12297" max="12544" width="9" style="260"/>
    <col min="12545" max="12545" width="15" style="260" customWidth="1"/>
    <col min="12546" max="12547" width="9" style="260"/>
    <col min="12548" max="12548" width="19.5703125" style="260" customWidth="1"/>
    <col min="12549" max="12549" width="15.28515625" style="260" customWidth="1"/>
    <col min="12550" max="12551" width="9" style="260"/>
    <col min="12552" max="12552" width="8.7109375" style="260" customWidth="1"/>
    <col min="12553" max="12800" width="9" style="260"/>
    <col min="12801" max="12801" width="15" style="260" customWidth="1"/>
    <col min="12802" max="12803" width="9" style="260"/>
    <col min="12804" max="12804" width="19.5703125" style="260" customWidth="1"/>
    <col min="12805" max="12805" width="15.28515625" style="260" customWidth="1"/>
    <col min="12806" max="12807" width="9" style="260"/>
    <col min="12808" max="12808" width="8.7109375" style="260" customWidth="1"/>
    <col min="12809" max="13056" width="9" style="260"/>
    <col min="13057" max="13057" width="15" style="260" customWidth="1"/>
    <col min="13058" max="13059" width="9" style="260"/>
    <col min="13060" max="13060" width="19.5703125" style="260" customWidth="1"/>
    <col min="13061" max="13061" width="15.28515625" style="260" customWidth="1"/>
    <col min="13062" max="13063" width="9" style="260"/>
    <col min="13064" max="13064" width="8.7109375" style="260" customWidth="1"/>
    <col min="13065" max="13312" width="9" style="260"/>
    <col min="13313" max="13313" width="15" style="260" customWidth="1"/>
    <col min="13314" max="13315" width="9" style="260"/>
    <col min="13316" max="13316" width="19.5703125" style="260" customWidth="1"/>
    <col min="13317" max="13317" width="15.28515625" style="260" customWidth="1"/>
    <col min="13318" max="13319" width="9" style="260"/>
    <col min="13320" max="13320" width="8.7109375" style="260" customWidth="1"/>
    <col min="13321" max="13568" width="9" style="260"/>
    <col min="13569" max="13569" width="15" style="260" customWidth="1"/>
    <col min="13570" max="13571" width="9" style="260"/>
    <col min="13572" max="13572" width="19.5703125" style="260" customWidth="1"/>
    <col min="13573" max="13573" width="15.28515625" style="260" customWidth="1"/>
    <col min="13574" max="13575" width="9" style="260"/>
    <col min="13576" max="13576" width="8.7109375" style="260" customWidth="1"/>
    <col min="13577" max="13824" width="9" style="260"/>
    <col min="13825" max="13825" width="15" style="260" customWidth="1"/>
    <col min="13826" max="13827" width="9" style="260"/>
    <col min="13828" max="13828" width="19.5703125" style="260" customWidth="1"/>
    <col min="13829" max="13829" width="15.28515625" style="260" customWidth="1"/>
    <col min="13830" max="13831" width="9" style="260"/>
    <col min="13832" max="13832" width="8.7109375" style="260" customWidth="1"/>
    <col min="13833" max="14080" width="9" style="260"/>
    <col min="14081" max="14081" width="15" style="260" customWidth="1"/>
    <col min="14082" max="14083" width="9" style="260"/>
    <col min="14084" max="14084" width="19.5703125" style="260" customWidth="1"/>
    <col min="14085" max="14085" width="15.28515625" style="260" customWidth="1"/>
    <col min="14086" max="14087" width="9" style="260"/>
    <col min="14088" max="14088" width="8.7109375" style="260" customWidth="1"/>
    <col min="14089" max="14336" width="9" style="260"/>
    <col min="14337" max="14337" width="15" style="260" customWidth="1"/>
    <col min="14338" max="14339" width="9" style="260"/>
    <col min="14340" max="14340" width="19.5703125" style="260" customWidth="1"/>
    <col min="14341" max="14341" width="15.28515625" style="260" customWidth="1"/>
    <col min="14342" max="14343" width="9" style="260"/>
    <col min="14344" max="14344" width="8.7109375" style="260" customWidth="1"/>
    <col min="14345" max="14592" width="9" style="260"/>
    <col min="14593" max="14593" width="15" style="260" customWidth="1"/>
    <col min="14594" max="14595" width="9" style="260"/>
    <col min="14596" max="14596" width="19.5703125" style="260" customWidth="1"/>
    <col min="14597" max="14597" width="15.28515625" style="260" customWidth="1"/>
    <col min="14598" max="14599" width="9" style="260"/>
    <col min="14600" max="14600" width="8.7109375" style="260" customWidth="1"/>
    <col min="14601" max="14848" width="9" style="260"/>
    <col min="14849" max="14849" width="15" style="260" customWidth="1"/>
    <col min="14850" max="14851" width="9" style="260"/>
    <col min="14852" max="14852" width="19.5703125" style="260" customWidth="1"/>
    <col min="14853" max="14853" width="15.28515625" style="260" customWidth="1"/>
    <col min="14854" max="14855" width="9" style="260"/>
    <col min="14856" max="14856" width="8.7109375" style="260" customWidth="1"/>
    <col min="14857" max="15104" width="9" style="260"/>
    <col min="15105" max="15105" width="15" style="260" customWidth="1"/>
    <col min="15106" max="15107" width="9" style="260"/>
    <col min="15108" max="15108" width="19.5703125" style="260" customWidth="1"/>
    <col min="15109" max="15109" width="15.28515625" style="260" customWidth="1"/>
    <col min="15110" max="15111" width="9" style="260"/>
    <col min="15112" max="15112" width="8.7109375" style="260" customWidth="1"/>
    <col min="15113" max="15360" width="9" style="260"/>
    <col min="15361" max="15361" width="15" style="260" customWidth="1"/>
    <col min="15362" max="15363" width="9" style="260"/>
    <col min="15364" max="15364" width="19.5703125" style="260" customWidth="1"/>
    <col min="15365" max="15365" width="15.28515625" style="260" customWidth="1"/>
    <col min="15366" max="15367" width="9" style="260"/>
    <col min="15368" max="15368" width="8.7109375" style="260" customWidth="1"/>
    <col min="15369" max="15616" width="9" style="260"/>
    <col min="15617" max="15617" width="15" style="260" customWidth="1"/>
    <col min="15618" max="15619" width="9" style="260"/>
    <col min="15620" max="15620" width="19.5703125" style="260" customWidth="1"/>
    <col min="15621" max="15621" width="15.28515625" style="260" customWidth="1"/>
    <col min="15622" max="15623" width="9" style="260"/>
    <col min="15624" max="15624" width="8.7109375" style="260" customWidth="1"/>
    <col min="15625" max="15872" width="9" style="260"/>
    <col min="15873" max="15873" width="15" style="260" customWidth="1"/>
    <col min="15874" max="15875" width="9" style="260"/>
    <col min="15876" max="15876" width="19.5703125" style="260" customWidth="1"/>
    <col min="15877" max="15877" width="15.28515625" style="260" customWidth="1"/>
    <col min="15878" max="15879" width="9" style="260"/>
    <col min="15880" max="15880" width="8.7109375" style="260" customWidth="1"/>
    <col min="15881" max="16128" width="9" style="260"/>
    <col min="16129" max="16129" width="15" style="260" customWidth="1"/>
    <col min="16130" max="16131" width="9" style="260"/>
    <col min="16132" max="16132" width="19.5703125" style="260" customWidth="1"/>
    <col min="16133" max="16133" width="15.28515625" style="260" customWidth="1"/>
    <col min="16134" max="16135" width="9" style="260"/>
    <col min="16136" max="16136" width="8.7109375" style="260" customWidth="1"/>
    <col min="16137" max="16384" width="9" style="260"/>
  </cols>
  <sheetData>
    <row r="1" spans="2:8" s="259" customFormat="1" ht="24.75" customHeight="1" x14ac:dyDescent="0.4">
      <c r="B1" s="609" t="s">
        <v>417</v>
      </c>
      <c r="C1" s="609"/>
      <c r="D1" s="609"/>
      <c r="E1" s="609"/>
    </row>
    <row r="2" spans="2:8" s="259" customFormat="1" ht="20.25" customHeight="1" thickBot="1" x14ac:dyDescent="0.45">
      <c r="B2" s="610" t="s">
        <v>365</v>
      </c>
      <c r="C2" s="610"/>
      <c r="D2" s="610"/>
      <c r="E2" s="610"/>
    </row>
    <row r="3" spans="2:8" ht="18" customHeight="1" x14ac:dyDescent="0.4">
      <c r="B3" s="611" t="s">
        <v>344</v>
      </c>
      <c r="C3" s="612"/>
      <c r="D3" s="612"/>
      <c r="E3" s="446">
        <v>4880.4294099999997</v>
      </c>
      <c r="G3" s="265"/>
    </row>
    <row r="4" spans="2:8" ht="18" customHeight="1" x14ac:dyDescent="0.4">
      <c r="B4" s="613" t="s">
        <v>345</v>
      </c>
      <c r="C4" s="614"/>
      <c r="D4" s="614"/>
      <c r="E4" s="285">
        <v>0.11700000000000001</v>
      </c>
      <c r="G4" s="265"/>
    </row>
    <row r="5" spans="2:8" ht="18" customHeight="1" x14ac:dyDescent="0.4">
      <c r="B5" s="613" t="s">
        <v>346</v>
      </c>
      <c r="C5" s="614"/>
      <c r="D5" s="614"/>
      <c r="E5" s="266">
        <v>0.129</v>
      </c>
      <c r="G5" s="265"/>
    </row>
    <row r="6" spans="2:8" ht="18" customHeight="1" x14ac:dyDescent="0.4">
      <c r="B6" s="615" t="s">
        <v>347</v>
      </c>
      <c r="C6" s="616"/>
      <c r="D6" s="616"/>
      <c r="E6" s="262">
        <v>0</v>
      </c>
      <c r="F6" s="260">
        <v>0</v>
      </c>
      <c r="G6" s="265"/>
    </row>
    <row r="7" spans="2:8" ht="18" customHeight="1" x14ac:dyDescent="0.4">
      <c r="B7" s="617" t="s">
        <v>364</v>
      </c>
      <c r="C7" s="618"/>
      <c r="D7" s="618"/>
      <c r="E7" s="445">
        <f>SUM(E3:E6)-E4</f>
        <v>4880.5584099999996</v>
      </c>
      <c r="G7" s="265"/>
    </row>
    <row r="8" spans="2:8" ht="18" customHeight="1" x14ac:dyDescent="0.4">
      <c r="B8" s="619" t="s">
        <v>348</v>
      </c>
      <c r="C8" s="620"/>
      <c r="D8" s="621"/>
      <c r="E8" s="266">
        <v>0.71677000000000002</v>
      </c>
      <c r="G8" s="265"/>
    </row>
    <row r="9" spans="2:8" ht="18" customHeight="1" x14ac:dyDescent="0.4">
      <c r="B9" s="606" t="s">
        <v>349</v>
      </c>
      <c r="C9" s="607"/>
      <c r="D9" s="608"/>
      <c r="E9" s="283">
        <v>0</v>
      </c>
      <c r="G9" s="265"/>
    </row>
    <row r="10" spans="2:8" ht="18" customHeight="1" x14ac:dyDescent="0.4">
      <c r="B10" s="606" t="s">
        <v>350</v>
      </c>
      <c r="C10" s="607"/>
      <c r="D10" s="608"/>
      <c r="E10" s="285">
        <v>3820.764592</v>
      </c>
      <c r="G10" s="265"/>
      <c r="H10" s="265"/>
    </row>
    <row r="11" spans="2:8" ht="18" customHeight="1" x14ac:dyDescent="0.4">
      <c r="B11" s="606" t="s">
        <v>351</v>
      </c>
      <c r="C11" s="607"/>
      <c r="D11" s="608"/>
      <c r="E11" s="285">
        <v>95.728925999999987</v>
      </c>
      <c r="F11" s="261"/>
      <c r="G11" s="265"/>
      <c r="H11" s="265"/>
    </row>
    <row r="12" spans="2:8" ht="18" customHeight="1" x14ac:dyDescent="0.4">
      <c r="B12" s="606" t="s">
        <v>352</v>
      </c>
      <c r="C12" s="607"/>
      <c r="D12" s="608"/>
      <c r="E12" s="285">
        <v>528.64511399999992</v>
      </c>
      <c r="G12" s="265"/>
    </row>
    <row r="13" spans="2:8" ht="18" customHeight="1" x14ac:dyDescent="0.4">
      <c r="B13" s="606" t="s">
        <v>353</v>
      </c>
      <c r="C13" s="607"/>
      <c r="D13" s="608"/>
      <c r="E13" s="261">
        <v>0</v>
      </c>
      <c r="G13" s="265"/>
    </row>
    <row r="14" spans="2:8" ht="18" customHeight="1" x14ac:dyDescent="0.4">
      <c r="B14" s="625" t="s">
        <v>354</v>
      </c>
      <c r="C14" s="626"/>
      <c r="D14" s="627"/>
      <c r="E14" s="444">
        <f>SUM(E8:E12)</f>
        <v>4445.8554019999992</v>
      </c>
      <c r="G14" s="265"/>
      <c r="H14" s="421"/>
    </row>
    <row r="15" spans="2:8" ht="18" customHeight="1" x14ac:dyDescent="0.4">
      <c r="B15" s="619" t="s">
        <v>355</v>
      </c>
      <c r="C15" s="620"/>
      <c r="D15" s="621"/>
      <c r="E15" s="263">
        <f>(E7-E14)/E7</f>
        <v>8.9068293314412031E-2</v>
      </c>
      <c r="H15" s="421"/>
    </row>
    <row r="16" spans="2:8" ht="18" customHeight="1" thickBot="1" x14ac:dyDescent="0.45">
      <c r="B16" s="628" t="s">
        <v>356</v>
      </c>
      <c r="C16" s="629"/>
      <c r="D16" s="630"/>
      <c r="E16" s="264">
        <f>SUM((E7-E12)-(E14-E12))/(E7-E12)</f>
        <v>9.9887791514493549E-2</v>
      </c>
    </row>
    <row r="17" spans="1:8" x14ac:dyDescent="0.4">
      <c r="B17" s="631" t="s">
        <v>357</v>
      </c>
      <c r="C17" s="631"/>
      <c r="D17" s="631"/>
      <c r="E17" s="631"/>
    </row>
    <row r="21" spans="1:8" ht="16.5" customHeight="1" x14ac:dyDescent="0.4">
      <c r="B21" s="622" t="s">
        <v>358</v>
      </c>
      <c r="C21" s="622"/>
      <c r="D21" s="622"/>
      <c r="E21" s="632" t="s">
        <v>359</v>
      </c>
      <c r="F21" s="632"/>
      <c r="G21" s="632"/>
    </row>
    <row r="22" spans="1:8" ht="16.5" customHeight="1" x14ac:dyDescent="0.4">
      <c r="B22" s="624" t="s">
        <v>360</v>
      </c>
      <c r="C22" s="624"/>
      <c r="D22" s="624"/>
      <c r="E22" s="632"/>
      <c r="F22" s="632"/>
      <c r="G22" s="632"/>
    </row>
    <row r="25" spans="1:8" ht="16.5" customHeight="1" x14ac:dyDescent="0.4">
      <c r="A25" s="622" t="s">
        <v>361</v>
      </c>
      <c r="B25" s="622"/>
      <c r="C25" s="622"/>
      <c r="D25" s="622"/>
      <c r="E25" s="623" t="s">
        <v>362</v>
      </c>
      <c r="F25" s="623"/>
      <c r="G25" s="623"/>
      <c r="H25" s="623"/>
    </row>
    <row r="26" spans="1:8" ht="16.5" customHeight="1" x14ac:dyDescent="0.4">
      <c r="A26" s="624" t="s">
        <v>363</v>
      </c>
      <c r="B26" s="624"/>
      <c r="C26" s="624"/>
      <c r="D26" s="624"/>
      <c r="E26" s="623"/>
      <c r="F26" s="623"/>
      <c r="G26" s="623"/>
      <c r="H26" s="623"/>
    </row>
  </sheetData>
  <mergeCells count="23">
    <mergeCell ref="A25:D25"/>
    <mergeCell ref="E25:H26"/>
    <mergeCell ref="A26:D26"/>
    <mergeCell ref="B13:D13"/>
    <mergeCell ref="B14:D14"/>
    <mergeCell ref="B15:D15"/>
    <mergeCell ref="B16:D16"/>
    <mergeCell ref="B17:E17"/>
    <mergeCell ref="B21:D21"/>
    <mergeCell ref="E21:G22"/>
    <mergeCell ref="B22:D22"/>
    <mergeCell ref="B12:D12"/>
    <mergeCell ref="B1:E1"/>
    <mergeCell ref="B2:E2"/>
    <mergeCell ref="B3:D3"/>
    <mergeCell ref="B4:D4"/>
    <mergeCell ref="B5:D5"/>
    <mergeCell ref="B6:D6"/>
    <mergeCell ref="B7:D7"/>
    <mergeCell ref="B8:D8"/>
    <mergeCell ref="B9:D9"/>
    <mergeCell ref="B10:D10"/>
    <mergeCell ref="B11:D11"/>
  </mergeCells>
  <pageMargins left="0.74803149606299213" right="0.74803149606299213" top="0.3937007874015748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8"/>
  <sheetViews>
    <sheetView rightToLeft="1" workbookViewId="0">
      <selection activeCell="B6" sqref="B6"/>
    </sheetView>
  </sheetViews>
  <sheetFormatPr defaultRowHeight="18.75" x14ac:dyDescent="0.25"/>
  <cols>
    <col min="1" max="6" width="20.7109375" style="249" customWidth="1"/>
    <col min="7" max="256" width="9.140625" style="249"/>
    <col min="257" max="262" width="20.7109375" style="249" customWidth="1"/>
    <col min="263" max="512" width="9.140625" style="249"/>
    <col min="513" max="518" width="20.7109375" style="249" customWidth="1"/>
    <col min="519" max="768" width="9.140625" style="249"/>
    <col min="769" max="774" width="20.7109375" style="249" customWidth="1"/>
    <col min="775" max="1024" width="9.140625" style="249"/>
    <col min="1025" max="1030" width="20.7109375" style="249" customWidth="1"/>
    <col min="1031" max="1280" width="9.140625" style="249"/>
    <col min="1281" max="1286" width="20.7109375" style="249" customWidth="1"/>
    <col min="1287" max="1536" width="9.140625" style="249"/>
    <col min="1537" max="1542" width="20.7109375" style="249" customWidth="1"/>
    <col min="1543" max="1792" width="9.140625" style="249"/>
    <col min="1793" max="1798" width="20.7109375" style="249" customWidth="1"/>
    <col min="1799" max="2048" width="9.140625" style="249"/>
    <col min="2049" max="2054" width="20.7109375" style="249" customWidth="1"/>
    <col min="2055" max="2304" width="9.140625" style="249"/>
    <col min="2305" max="2310" width="20.7109375" style="249" customWidth="1"/>
    <col min="2311" max="2560" width="9.140625" style="249"/>
    <col min="2561" max="2566" width="20.7109375" style="249" customWidth="1"/>
    <col min="2567" max="2816" width="9.140625" style="249"/>
    <col min="2817" max="2822" width="20.7109375" style="249" customWidth="1"/>
    <col min="2823" max="3072" width="9.140625" style="249"/>
    <col min="3073" max="3078" width="20.7109375" style="249" customWidth="1"/>
    <col min="3079" max="3328" width="9.140625" style="249"/>
    <col min="3329" max="3334" width="20.7109375" style="249" customWidth="1"/>
    <col min="3335" max="3584" width="9.140625" style="249"/>
    <col min="3585" max="3590" width="20.7109375" style="249" customWidth="1"/>
    <col min="3591" max="3840" width="9.140625" style="249"/>
    <col min="3841" max="3846" width="20.7109375" style="249" customWidth="1"/>
    <col min="3847" max="4096" width="9.140625" style="249"/>
    <col min="4097" max="4102" width="20.7109375" style="249" customWidth="1"/>
    <col min="4103" max="4352" width="9.140625" style="249"/>
    <col min="4353" max="4358" width="20.7109375" style="249" customWidth="1"/>
    <col min="4359" max="4608" width="9.140625" style="249"/>
    <col min="4609" max="4614" width="20.7109375" style="249" customWidth="1"/>
    <col min="4615" max="4864" width="9.140625" style="249"/>
    <col min="4865" max="4870" width="20.7109375" style="249" customWidth="1"/>
    <col min="4871" max="5120" width="9.140625" style="249"/>
    <col min="5121" max="5126" width="20.7109375" style="249" customWidth="1"/>
    <col min="5127" max="5376" width="9.140625" style="249"/>
    <col min="5377" max="5382" width="20.7109375" style="249" customWidth="1"/>
    <col min="5383" max="5632" width="9.140625" style="249"/>
    <col min="5633" max="5638" width="20.7109375" style="249" customWidth="1"/>
    <col min="5639" max="5888" width="9.140625" style="249"/>
    <col min="5889" max="5894" width="20.7109375" style="249" customWidth="1"/>
    <col min="5895" max="6144" width="9.140625" style="249"/>
    <col min="6145" max="6150" width="20.7109375" style="249" customWidth="1"/>
    <col min="6151" max="6400" width="9.140625" style="249"/>
    <col min="6401" max="6406" width="20.7109375" style="249" customWidth="1"/>
    <col min="6407" max="6656" width="9.140625" style="249"/>
    <col min="6657" max="6662" width="20.7109375" style="249" customWidth="1"/>
    <col min="6663" max="6912" width="9.140625" style="249"/>
    <col min="6913" max="6918" width="20.7109375" style="249" customWidth="1"/>
    <col min="6919" max="7168" width="9.140625" style="249"/>
    <col min="7169" max="7174" width="20.7109375" style="249" customWidth="1"/>
    <col min="7175" max="7424" width="9.140625" style="249"/>
    <col min="7425" max="7430" width="20.7109375" style="249" customWidth="1"/>
    <col min="7431" max="7680" width="9.140625" style="249"/>
    <col min="7681" max="7686" width="20.7109375" style="249" customWidth="1"/>
    <col min="7687" max="7936" width="9.140625" style="249"/>
    <col min="7937" max="7942" width="20.7109375" style="249" customWidth="1"/>
    <col min="7943" max="8192" width="9.140625" style="249"/>
    <col min="8193" max="8198" width="20.7109375" style="249" customWidth="1"/>
    <col min="8199" max="8448" width="9.140625" style="249"/>
    <col min="8449" max="8454" width="20.7109375" style="249" customWidth="1"/>
    <col min="8455" max="8704" width="9.140625" style="249"/>
    <col min="8705" max="8710" width="20.7109375" style="249" customWidth="1"/>
    <col min="8711" max="8960" width="9.140625" style="249"/>
    <col min="8961" max="8966" width="20.7109375" style="249" customWidth="1"/>
    <col min="8967" max="9216" width="9.140625" style="249"/>
    <col min="9217" max="9222" width="20.7109375" style="249" customWidth="1"/>
    <col min="9223" max="9472" width="9.140625" style="249"/>
    <col min="9473" max="9478" width="20.7109375" style="249" customWidth="1"/>
    <col min="9479" max="9728" width="9.140625" style="249"/>
    <col min="9729" max="9734" width="20.7109375" style="249" customWidth="1"/>
    <col min="9735" max="9984" width="9.140625" style="249"/>
    <col min="9985" max="9990" width="20.7109375" style="249" customWidth="1"/>
    <col min="9991" max="10240" width="9.140625" style="249"/>
    <col min="10241" max="10246" width="20.7109375" style="249" customWidth="1"/>
    <col min="10247" max="10496" width="9.140625" style="249"/>
    <col min="10497" max="10502" width="20.7109375" style="249" customWidth="1"/>
    <col min="10503" max="10752" width="9.140625" style="249"/>
    <col min="10753" max="10758" width="20.7109375" style="249" customWidth="1"/>
    <col min="10759" max="11008" width="9.140625" style="249"/>
    <col min="11009" max="11014" width="20.7109375" style="249" customWidth="1"/>
    <col min="11015" max="11264" width="9.140625" style="249"/>
    <col min="11265" max="11270" width="20.7109375" style="249" customWidth="1"/>
    <col min="11271" max="11520" width="9.140625" style="249"/>
    <col min="11521" max="11526" width="20.7109375" style="249" customWidth="1"/>
    <col min="11527" max="11776" width="9.140625" style="249"/>
    <col min="11777" max="11782" width="20.7109375" style="249" customWidth="1"/>
    <col min="11783" max="12032" width="9.140625" style="249"/>
    <col min="12033" max="12038" width="20.7109375" style="249" customWidth="1"/>
    <col min="12039" max="12288" width="9.140625" style="249"/>
    <col min="12289" max="12294" width="20.7109375" style="249" customWidth="1"/>
    <col min="12295" max="12544" width="9.140625" style="249"/>
    <col min="12545" max="12550" width="20.7109375" style="249" customWidth="1"/>
    <col min="12551" max="12800" width="9.140625" style="249"/>
    <col min="12801" max="12806" width="20.7109375" style="249" customWidth="1"/>
    <col min="12807" max="13056" width="9.140625" style="249"/>
    <col min="13057" max="13062" width="20.7109375" style="249" customWidth="1"/>
    <col min="13063" max="13312" width="9.140625" style="249"/>
    <col min="13313" max="13318" width="20.7109375" style="249" customWidth="1"/>
    <col min="13319" max="13568" width="9.140625" style="249"/>
    <col min="13569" max="13574" width="20.7109375" style="249" customWidth="1"/>
    <col min="13575" max="13824" width="9.140625" style="249"/>
    <col min="13825" max="13830" width="20.7109375" style="249" customWidth="1"/>
    <col min="13831" max="14080" width="9.140625" style="249"/>
    <col min="14081" max="14086" width="20.7109375" style="249" customWidth="1"/>
    <col min="14087" max="14336" width="9.140625" style="249"/>
    <col min="14337" max="14342" width="20.7109375" style="249" customWidth="1"/>
    <col min="14343" max="14592" width="9.140625" style="249"/>
    <col min="14593" max="14598" width="20.7109375" style="249" customWidth="1"/>
    <col min="14599" max="14848" width="9.140625" style="249"/>
    <col min="14849" max="14854" width="20.7109375" style="249" customWidth="1"/>
    <col min="14855" max="15104" width="9.140625" style="249"/>
    <col min="15105" max="15110" width="20.7109375" style="249" customWidth="1"/>
    <col min="15111" max="15360" width="9.140625" style="249"/>
    <col min="15361" max="15366" width="20.7109375" style="249" customWidth="1"/>
    <col min="15367" max="15616" width="9.140625" style="249"/>
    <col min="15617" max="15622" width="20.7109375" style="249" customWidth="1"/>
    <col min="15623" max="15872" width="9.140625" style="249"/>
    <col min="15873" max="15878" width="20.7109375" style="249" customWidth="1"/>
    <col min="15879" max="16128" width="9.140625" style="249"/>
    <col min="16129" max="16134" width="20.7109375" style="249" customWidth="1"/>
    <col min="16135" max="16384" width="9.140625" style="249"/>
  </cols>
  <sheetData>
    <row r="1" spans="1:6" ht="42" customHeight="1" thickBot="1" x14ac:dyDescent="0.3">
      <c r="B1" s="633" t="s">
        <v>418</v>
      </c>
      <c r="C1" s="633"/>
      <c r="D1" s="633"/>
      <c r="F1" s="250" t="s">
        <v>245</v>
      </c>
    </row>
    <row r="2" spans="1:6" ht="21" x14ac:dyDescent="0.25">
      <c r="A2" s="634" t="s">
        <v>246</v>
      </c>
      <c r="B2" s="637"/>
      <c r="C2" s="638"/>
      <c r="D2" s="639"/>
      <c r="E2" s="634" t="s">
        <v>247</v>
      </c>
      <c r="F2" s="251" t="s">
        <v>248</v>
      </c>
    </row>
    <row r="3" spans="1:6" ht="21.75" thickBot="1" x14ac:dyDescent="0.3">
      <c r="A3" s="635"/>
      <c r="B3" s="640" t="s">
        <v>249</v>
      </c>
      <c r="C3" s="641"/>
      <c r="D3" s="642"/>
      <c r="E3" s="635"/>
      <c r="F3" s="252" t="s">
        <v>250</v>
      </c>
    </row>
    <row r="4" spans="1:6" ht="27" customHeight="1" x14ac:dyDescent="0.25">
      <c r="A4" s="635"/>
      <c r="B4" s="634" t="s">
        <v>251</v>
      </c>
      <c r="C4" s="634" t="s">
        <v>252</v>
      </c>
      <c r="D4" s="634" t="s">
        <v>253</v>
      </c>
      <c r="E4" s="635"/>
      <c r="F4" s="252" t="s">
        <v>254</v>
      </c>
    </row>
    <row r="5" spans="1:6" ht="19.5" thickBot="1" x14ac:dyDescent="0.3">
      <c r="A5" s="636"/>
      <c r="B5" s="636"/>
      <c r="C5" s="636"/>
      <c r="D5" s="636"/>
      <c r="E5" s="636"/>
      <c r="F5" s="253"/>
    </row>
    <row r="6" spans="1:6" ht="45.75" customHeight="1" thickBot="1" x14ac:dyDescent="0.3">
      <c r="A6" s="254" t="s">
        <v>255</v>
      </c>
      <c r="B6" s="255">
        <v>100</v>
      </c>
      <c r="C6" s="255">
        <v>100</v>
      </c>
      <c r="D6" s="255">
        <v>70</v>
      </c>
      <c r="E6" s="255">
        <v>65</v>
      </c>
      <c r="F6" s="256">
        <v>93</v>
      </c>
    </row>
    <row r="7" spans="1:6" x14ac:dyDescent="0.25">
      <c r="A7" s="257"/>
    </row>
    <row r="8" spans="1:6" x14ac:dyDescent="0.25">
      <c r="A8" s="258" t="s">
        <v>256</v>
      </c>
    </row>
  </sheetData>
  <mergeCells count="8">
    <mergeCell ref="B1:D1"/>
    <mergeCell ref="A2:A5"/>
    <mergeCell ref="B2:D2"/>
    <mergeCell ref="E2:E5"/>
    <mergeCell ref="B3:D3"/>
    <mergeCell ref="B4:B5"/>
    <mergeCell ref="C4:C5"/>
    <mergeCell ref="D4:D5"/>
  </mergeCells>
  <pageMargins left="0.7" right="0.7" top="0.75" bottom="0.75" header="0.3" footer="0.3"/>
  <pageSetup scale="98"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8"/>
  <sheetViews>
    <sheetView rightToLeft="1" view="pageBreakPreview" topLeftCell="A16" zoomScale="120" zoomScaleNormal="106" zoomScaleSheetLayoutView="120" workbookViewId="0">
      <selection activeCell="F21" sqref="F21"/>
    </sheetView>
  </sheetViews>
  <sheetFormatPr defaultRowHeight="15.75" x14ac:dyDescent="0.25"/>
  <cols>
    <col min="1" max="1" width="9.140625" style="8"/>
    <col min="2" max="2" width="18.7109375" style="9" customWidth="1"/>
    <col min="3" max="7" width="10.140625" style="8" customWidth="1"/>
    <col min="8" max="8" width="9.140625" style="8"/>
    <col min="9" max="257" width="9.140625" style="5"/>
    <col min="258" max="258" width="18.7109375" style="5" customWidth="1"/>
    <col min="259" max="263" width="10.140625" style="5" customWidth="1"/>
    <col min="264" max="513" width="9.140625" style="5"/>
    <col min="514" max="514" width="18.7109375" style="5" customWidth="1"/>
    <col min="515" max="519" width="10.140625" style="5" customWidth="1"/>
    <col min="520" max="769" width="9.140625" style="5"/>
    <col min="770" max="770" width="18.7109375" style="5" customWidth="1"/>
    <col min="771" max="775" width="10.140625" style="5" customWidth="1"/>
    <col min="776" max="1025" width="9.140625" style="5"/>
    <col min="1026" max="1026" width="18.7109375" style="5" customWidth="1"/>
    <col min="1027" max="1031" width="10.140625" style="5" customWidth="1"/>
    <col min="1032" max="1281" width="9.140625" style="5"/>
    <col min="1282" max="1282" width="18.7109375" style="5" customWidth="1"/>
    <col min="1283" max="1287" width="10.140625" style="5" customWidth="1"/>
    <col min="1288" max="1537" width="9.140625" style="5"/>
    <col min="1538" max="1538" width="18.7109375" style="5" customWidth="1"/>
    <col min="1539" max="1543" width="10.140625" style="5" customWidth="1"/>
    <col min="1544" max="1793" width="9.140625" style="5"/>
    <col min="1794" max="1794" width="18.7109375" style="5" customWidth="1"/>
    <col min="1795" max="1799" width="10.140625" style="5" customWidth="1"/>
    <col min="1800" max="2049" width="9.140625" style="5"/>
    <col min="2050" max="2050" width="18.7109375" style="5" customWidth="1"/>
    <col min="2051" max="2055" width="10.140625" style="5" customWidth="1"/>
    <col min="2056" max="2305" width="9.140625" style="5"/>
    <col min="2306" max="2306" width="18.7109375" style="5" customWidth="1"/>
    <col min="2307" max="2311" width="10.140625" style="5" customWidth="1"/>
    <col min="2312" max="2561" width="9.140625" style="5"/>
    <col min="2562" max="2562" width="18.7109375" style="5" customWidth="1"/>
    <col min="2563" max="2567" width="10.140625" style="5" customWidth="1"/>
    <col min="2568" max="2817" width="9.140625" style="5"/>
    <col min="2818" max="2818" width="18.7109375" style="5" customWidth="1"/>
    <col min="2819" max="2823" width="10.140625" style="5" customWidth="1"/>
    <col min="2824" max="3073" width="9.140625" style="5"/>
    <col min="3074" max="3074" width="18.7109375" style="5" customWidth="1"/>
    <col min="3075" max="3079" width="10.140625" style="5" customWidth="1"/>
    <col min="3080" max="3329" width="9.140625" style="5"/>
    <col min="3330" max="3330" width="18.7109375" style="5" customWidth="1"/>
    <col min="3331" max="3335" width="10.140625" style="5" customWidth="1"/>
    <col min="3336" max="3585" width="9.140625" style="5"/>
    <col min="3586" max="3586" width="18.7109375" style="5" customWidth="1"/>
    <col min="3587" max="3591" width="10.140625" style="5" customWidth="1"/>
    <col min="3592" max="3841" width="9.140625" style="5"/>
    <col min="3842" max="3842" width="18.7109375" style="5" customWidth="1"/>
    <col min="3843" max="3847" width="10.140625" style="5" customWidth="1"/>
    <col min="3848" max="4097" width="9.140625" style="5"/>
    <col min="4098" max="4098" width="18.7109375" style="5" customWidth="1"/>
    <col min="4099" max="4103" width="10.140625" style="5" customWidth="1"/>
    <col min="4104" max="4353" width="9.140625" style="5"/>
    <col min="4354" max="4354" width="18.7109375" style="5" customWidth="1"/>
    <col min="4355" max="4359" width="10.140625" style="5" customWidth="1"/>
    <col min="4360" max="4609" width="9.140625" style="5"/>
    <col min="4610" max="4610" width="18.7109375" style="5" customWidth="1"/>
    <col min="4611" max="4615" width="10.140625" style="5" customWidth="1"/>
    <col min="4616" max="4865" width="9.140625" style="5"/>
    <col min="4866" max="4866" width="18.7109375" style="5" customWidth="1"/>
    <col min="4867" max="4871" width="10.140625" style="5" customWidth="1"/>
    <col min="4872" max="5121" width="9.140625" style="5"/>
    <col min="5122" max="5122" width="18.7109375" style="5" customWidth="1"/>
    <col min="5123" max="5127" width="10.140625" style="5" customWidth="1"/>
    <col min="5128" max="5377" width="9.140625" style="5"/>
    <col min="5378" max="5378" width="18.7109375" style="5" customWidth="1"/>
    <col min="5379" max="5383" width="10.140625" style="5" customWidth="1"/>
    <col min="5384" max="5633" width="9.140625" style="5"/>
    <col min="5634" max="5634" width="18.7109375" style="5" customWidth="1"/>
    <col min="5635" max="5639" width="10.140625" style="5" customWidth="1"/>
    <col min="5640" max="5889" width="9.140625" style="5"/>
    <col min="5890" max="5890" width="18.7109375" style="5" customWidth="1"/>
    <col min="5891" max="5895" width="10.140625" style="5" customWidth="1"/>
    <col min="5896" max="6145" width="9.140625" style="5"/>
    <col min="6146" max="6146" width="18.7109375" style="5" customWidth="1"/>
    <col min="6147" max="6151" width="10.140625" style="5" customWidth="1"/>
    <col min="6152" max="6401" width="9.140625" style="5"/>
    <col min="6402" max="6402" width="18.7109375" style="5" customWidth="1"/>
    <col min="6403" max="6407" width="10.140625" style="5" customWidth="1"/>
    <col min="6408" max="6657" width="9.140625" style="5"/>
    <col min="6658" max="6658" width="18.7109375" style="5" customWidth="1"/>
    <col min="6659" max="6663" width="10.140625" style="5" customWidth="1"/>
    <col min="6664" max="6913" width="9.140625" style="5"/>
    <col min="6914" max="6914" width="18.7109375" style="5" customWidth="1"/>
    <col min="6915" max="6919" width="10.140625" style="5" customWidth="1"/>
    <col min="6920" max="7169" width="9.140625" style="5"/>
    <col min="7170" max="7170" width="18.7109375" style="5" customWidth="1"/>
    <col min="7171" max="7175" width="10.140625" style="5" customWidth="1"/>
    <col min="7176" max="7425" width="9.140625" style="5"/>
    <col min="7426" max="7426" width="18.7109375" style="5" customWidth="1"/>
    <col min="7427" max="7431" width="10.140625" style="5" customWidth="1"/>
    <col min="7432" max="7681" width="9.140625" style="5"/>
    <col min="7682" max="7682" width="18.7109375" style="5" customWidth="1"/>
    <col min="7683" max="7687" width="10.140625" style="5" customWidth="1"/>
    <col min="7688" max="7937" width="9.140625" style="5"/>
    <col min="7938" max="7938" width="18.7109375" style="5" customWidth="1"/>
    <col min="7939" max="7943" width="10.140625" style="5" customWidth="1"/>
    <col min="7944" max="8193" width="9.140625" style="5"/>
    <col min="8194" max="8194" width="18.7109375" style="5" customWidth="1"/>
    <col min="8195" max="8199" width="10.140625" style="5" customWidth="1"/>
    <col min="8200" max="8449" width="9.140625" style="5"/>
    <col min="8450" max="8450" width="18.7109375" style="5" customWidth="1"/>
    <col min="8451" max="8455" width="10.140625" style="5" customWidth="1"/>
    <col min="8456" max="8705" width="9.140625" style="5"/>
    <col min="8706" max="8706" width="18.7109375" style="5" customWidth="1"/>
    <col min="8707" max="8711" width="10.140625" style="5" customWidth="1"/>
    <col min="8712" max="8961" width="9.140625" style="5"/>
    <col min="8962" max="8962" width="18.7109375" style="5" customWidth="1"/>
    <col min="8963" max="8967" width="10.140625" style="5" customWidth="1"/>
    <col min="8968" max="9217" width="9.140625" style="5"/>
    <col min="9218" max="9218" width="18.7109375" style="5" customWidth="1"/>
    <col min="9219" max="9223" width="10.140625" style="5" customWidth="1"/>
    <col min="9224" max="9473" width="9.140625" style="5"/>
    <col min="9474" max="9474" width="18.7109375" style="5" customWidth="1"/>
    <col min="9475" max="9479" width="10.140625" style="5" customWidth="1"/>
    <col min="9480" max="9729" width="9.140625" style="5"/>
    <col min="9730" max="9730" width="18.7109375" style="5" customWidth="1"/>
    <col min="9731" max="9735" width="10.140625" style="5" customWidth="1"/>
    <col min="9736" max="9985" width="9.140625" style="5"/>
    <col min="9986" max="9986" width="18.7109375" style="5" customWidth="1"/>
    <col min="9987" max="9991" width="10.140625" style="5" customWidth="1"/>
    <col min="9992" max="10241" width="9.140625" style="5"/>
    <col min="10242" max="10242" width="18.7109375" style="5" customWidth="1"/>
    <col min="10243" max="10247" width="10.140625" style="5" customWidth="1"/>
    <col min="10248" max="10497" width="9.140625" style="5"/>
    <col min="10498" max="10498" width="18.7109375" style="5" customWidth="1"/>
    <col min="10499" max="10503" width="10.140625" style="5" customWidth="1"/>
    <col min="10504" max="10753" width="9.140625" style="5"/>
    <col min="10754" max="10754" width="18.7109375" style="5" customWidth="1"/>
    <col min="10755" max="10759" width="10.140625" style="5" customWidth="1"/>
    <col min="10760" max="11009" width="9.140625" style="5"/>
    <col min="11010" max="11010" width="18.7109375" style="5" customWidth="1"/>
    <col min="11011" max="11015" width="10.140625" style="5" customWidth="1"/>
    <col min="11016" max="11265" width="9.140625" style="5"/>
    <col min="11266" max="11266" width="18.7109375" style="5" customWidth="1"/>
    <col min="11267" max="11271" width="10.140625" style="5" customWidth="1"/>
    <col min="11272" max="11521" width="9.140625" style="5"/>
    <col min="11522" max="11522" width="18.7109375" style="5" customWidth="1"/>
    <col min="11523" max="11527" width="10.140625" style="5" customWidth="1"/>
    <col min="11528" max="11777" width="9.140625" style="5"/>
    <col min="11778" max="11778" width="18.7109375" style="5" customWidth="1"/>
    <col min="11779" max="11783" width="10.140625" style="5" customWidth="1"/>
    <col min="11784" max="12033" width="9.140625" style="5"/>
    <col min="12034" max="12034" width="18.7109375" style="5" customWidth="1"/>
    <col min="12035" max="12039" width="10.140625" style="5" customWidth="1"/>
    <col min="12040" max="12289" width="9.140625" style="5"/>
    <col min="12290" max="12290" width="18.7109375" style="5" customWidth="1"/>
    <col min="12291" max="12295" width="10.140625" style="5" customWidth="1"/>
    <col min="12296" max="12545" width="9.140625" style="5"/>
    <col min="12546" max="12546" width="18.7109375" style="5" customWidth="1"/>
    <col min="12547" max="12551" width="10.140625" style="5" customWidth="1"/>
    <col min="12552" max="12801" width="9.140625" style="5"/>
    <col min="12802" max="12802" width="18.7109375" style="5" customWidth="1"/>
    <col min="12803" max="12807" width="10.140625" style="5" customWidth="1"/>
    <col min="12808" max="13057" width="9.140625" style="5"/>
    <col min="13058" max="13058" width="18.7109375" style="5" customWidth="1"/>
    <col min="13059" max="13063" width="10.140625" style="5" customWidth="1"/>
    <col min="13064" max="13313" width="9.140625" style="5"/>
    <col min="13314" max="13314" width="18.7109375" style="5" customWidth="1"/>
    <col min="13315" max="13319" width="10.140625" style="5" customWidth="1"/>
    <col min="13320" max="13569" width="9.140625" style="5"/>
    <col min="13570" max="13570" width="18.7109375" style="5" customWidth="1"/>
    <col min="13571" max="13575" width="10.140625" style="5" customWidth="1"/>
    <col min="13576" max="13825" width="9.140625" style="5"/>
    <col min="13826" max="13826" width="18.7109375" style="5" customWidth="1"/>
    <col min="13827" max="13831" width="10.140625" style="5" customWidth="1"/>
    <col min="13832" max="14081" width="9.140625" style="5"/>
    <col min="14082" max="14082" width="18.7109375" style="5" customWidth="1"/>
    <col min="14083" max="14087" width="10.140625" style="5" customWidth="1"/>
    <col min="14088" max="14337" width="9.140625" style="5"/>
    <col min="14338" max="14338" width="18.7109375" style="5" customWidth="1"/>
    <col min="14339" max="14343" width="10.140625" style="5" customWidth="1"/>
    <col min="14344" max="14593" width="9.140625" style="5"/>
    <col min="14594" max="14594" width="18.7109375" style="5" customWidth="1"/>
    <col min="14595" max="14599" width="10.140625" style="5" customWidth="1"/>
    <col min="14600" max="14849" width="9.140625" style="5"/>
    <col min="14850" max="14850" width="18.7109375" style="5" customWidth="1"/>
    <col min="14851" max="14855" width="10.140625" style="5" customWidth="1"/>
    <col min="14856" max="15105" width="9.140625" style="5"/>
    <col min="15106" max="15106" width="18.7109375" style="5" customWidth="1"/>
    <col min="15107" max="15111" width="10.140625" style="5" customWidth="1"/>
    <col min="15112" max="15361" width="9.140625" style="5"/>
    <col min="15362" max="15362" width="18.7109375" style="5" customWidth="1"/>
    <col min="15363" max="15367" width="10.140625" style="5" customWidth="1"/>
    <col min="15368" max="15617" width="9.140625" style="5"/>
    <col min="15618" max="15618" width="18.7109375" style="5" customWidth="1"/>
    <col min="15619" max="15623" width="10.140625" style="5" customWidth="1"/>
    <col min="15624" max="15873" width="9.140625" style="5"/>
    <col min="15874" max="15874" width="18.7109375" style="5" customWidth="1"/>
    <col min="15875" max="15879" width="10.140625" style="5" customWidth="1"/>
    <col min="15880" max="16129" width="9.140625" style="5"/>
    <col min="16130" max="16130" width="18.7109375" style="5" customWidth="1"/>
    <col min="16131" max="16135" width="10.140625" style="5" customWidth="1"/>
    <col min="16136" max="16384" width="9.140625" style="5"/>
  </cols>
  <sheetData>
    <row r="1" spans="1:8" ht="27" customHeight="1" x14ac:dyDescent="0.25">
      <c r="A1" s="645" t="s">
        <v>422</v>
      </c>
      <c r="B1" s="645"/>
      <c r="C1" s="645"/>
      <c r="D1" s="645"/>
      <c r="E1" s="645"/>
      <c r="F1" s="645"/>
      <c r="G1" s="645"/>
      <c r="H1" s="645"/>
    </row>
    <row r="2" spans="1:8" ht="19.5" x14ac:dyDescent="0.25">
      <c r="A2" s="646" t="s">
        <v>149</v>
      </c>
      <c r="B2" s="647"/>
      <c r="C2" s="10" t="s">
        <v>148</v>
      </c>
      <c r="D2" s="11" t="s">
        <v>147</v>
      </c>
      <c r="E2" s="11" t="s">
        <v>146</v>
      </c>
      <c r="F2" s="11" t="s">
        <v>145</v>
      </c>
      <c r="G2" s="12" t="s">
        <v>144</v>
      </c>
      <c r="H2" s="13" t="s">
        <v>19</v>
      </c>
    </row>
    <row r="3" spans="1:8" ht="30" customHeight="1" x14ac:dyDescent="0.25">
      <c r="A3" s="648" t="s">
        <v>143</v>
      </c>
      <c r="B3" s="269" t="s">
        <v>142</v>
      </c>
      <c r="C3" s="270">
        <v>0</v>
      </c>
      <c r="D3" s="270">
        <v>0</v>
      </c>
      <c r="E3" s="270">
        <v>0</v>
      </c>
      <c r="F3" s="270">
        <v>0</v>
      </c>
      <c r="G3" s="270">
        <v>1</v>
      </c>
      <c r="H3" s="271">
        <f>SUM(C3:G3)</f>
        <v>1</v>
      </c>
    </row>
    <row r="4" spans="1:8" ht="30" customHeight="1" x14ac:dyDescent="0.25">
      <c r="A4" s="649"/>
      <c r="B4" s="272" t="s">
        <v>141</v>
      </c>
      <c r="C4" s="270">
        <v>16805</v>
      </c>
      <c r="D4" s="270">
        <v>163</v>
      </c>
      <c r="E4" s="270">
        <v>7</v>
      </c>
      <c r="F4" s="270">
        <v>3</v>
      </c>
      <c r="G4" s="270">
        <v>3467</v>
      </c>
      <c r="H4" s="271">
        <f t="shared" ref="H4:H12" si="0">SUM(C4:G4)</f>
        <v>20445</v>
      </c>
    </row>
    <row r="5" spans="1:8" ht="30" customHeight="1" x14ac:dyDescent="0.25">
      <c r="A5" s="649"/>
      <c r="B5" s="272" t="s">
        <v>137</v>
      </c>
      <c r="C5" s="270">
        <v>604</v>
      </c>
      <c r="D5" s="270">
        <v>9</v>
      </c>
      <c r="E5" s="270">
        <v>5</v>
      </c>
      <c r="F5" s="270">
        <v>2</v>
      </c>
      <c r="G5" s="270">
        <v>367</v>
      </c>
      <c r="H5" s="271">
        <f t="shared" si="0"/>
        <v>987</v>
      </c>
    </row>
    <row r="6" spans="1:8" ht="30" customHeight="1" x14ac:dyDescent="0.25">
      <c r="A6" s="649" t="s">
        <v>140</v>
      </c>
      <c r="B6" s="272" t="s">
        <v>139</v>
      </c>
      <c r="C6" s="270">
        <v>0</v>
      </c>
      <c r="D6" s="270">
        <v>0</v>
      </c>
      <c r="E6" s="270">
        <v>2</v>
      </c>
      <c r="F6" s="270">
        <v>0</v>
      </c>
      <c r="G6" s="270">
        <v>0</v>
      </c>
      <c r="H6" s="271">
        <f t="shared" si="0"/>
        <v>2</v>
      </c>
    </row>
    <row r="7" spans="1:8" ht="30" customHeight="1" x14ac:dyDescent="0.25">
      <c r="A7" s="649"/>
      <c r="B7" s="272" t="s">
        <v>138</v>
      </c>
      <c r="C7" s="270">
        <v>248</v>
      </c>
      <c r="D7" s="270">
        <v>387</v>
      </c>
      <c r="E7" s="270">
        <v>7</v>
      </c>
      <c r="F7" s="270">
        <v>7</v>
      </c>
      <c r="G7" s="270">
        <v>2367</v>
      </c>
      <c r="H7" s="271">
        <f t="shared" si="0"/>
        <v>3016</v>
      </c>
    </row>
    <row r="8" spans="1:8" ht="30" customHeight="1" x14ac:dyDescent="0.25">
      <c r="A8" s="649"/>
      <c r="B8" s="272" t="s">
        <v>137</v>
      </c>
      <c r="C8" s="270">
        <v>36</v>
      </c>
      <c r="D8" s="270">
        <v>33</v>
      </c>
      <c r="E8" s="270">
        <v>2</v>
      </c>
      <c r="F8" s="270">
        <v>5</v>
      </c>
      <c r="G8" s="270">
        <v>719</v>
      </c>
      <c r="H8" s="271">
        <f t="shared" si="0"/>
        <v>795</v>
      </c>
    </row>
    <row r="9" spans="1:8" ht="30" customHeight="1" x14ac:dyDescent="0.25">
      <c r="A9" s="649" t="s">
        <v>136</v>
      </c>
      <c r="B9" s="272" t="s">
        <v>135</v>
      </c>
      <c r="C9" s="270">
        <v>0</v>
      </c>
      <c r="D9" s="270">
        <v>97</v>
      </c>
      <c r="E9" s="270">
        <v>4</v>
      </c>
      <c r="F9" s="270">
        <v>66</v>
      </c>
      <c r="G9" s="270">
        <v>240</v>
      </c>
      <c r="H9" s="271">
        <f t="shared" si="0"/>
        <v>407</v>
      </c>
    </row>
    <row r="10" spans="1:8" ht="30" customHeight="1" x14ac:dyDescent="0.25">
      <c r="A10" s="649"/>
      <c r="B10" s="272" t="s">
        <v>134</v>
      </c>
      <c r="C10" s="270">
        <v>0</v>
      </c>
      <c r="D10" s="270">
        <v>6</v>
      </c>
      <c r="E10" s="270">
        <v>0</v>
      </c>
      <c r="F10" s="270">
        <v>16</v>
      </c>
      <c r="G10" s="270">
        <v>8</v>
      </c>
      <c r="H10" s="271">
        <f t="shared" si="0"/>
        <v>30</v>
      </c>
    </row>
    <row r="11" spans="1:8" ht="30" customHeight="1" x14ac:dyDescent="0.25">
      <c r="A11" s="649"/>
      <c r="B11" s="272" t="s">
        <v>133</v>
      </c>
      <c r="C11" s="270">
        <v>0</v>
      </c>
      <c r="D11" s="270">
        <v>1</v>
      </c>
      <c r="E11" s="270">
        <v>0</v>
      </c>
      <c r="F11" s="270">
        <v>5</v>
      </c>
      <c r="G11" s="270">
        <v>1</v>
      </c>
      <c r="H11" s="271">
        <f t="shared" si="0"/>
        <v>7</v>
      </c>
    </row>
    <row r="12" spans="1:8" ht="30" customHeight="1" x14ac:dyDescent="0.25">
      <c r="A12" s="650"/>
      <c r="B12" s="273" t="s">
        <v>132</v>
      </c>
      <c r="C12" s="274">
        <v>0</v>
      </c>
      <c r="D12" s="274">
        <v>0</v>
      </c>
      <c r="E12" s="274">
        <v>0</v>
      </c>
      <c r="F12" s="274">
        <v>2</v>
      </c>
      <c r="G12" s="274">
        <v>0</v>
      </c>
      <c r="H12" s="275">
        <f t="shared" si="0"/>
        <v>2</v>
      </c>
    </row>
    <row r="13" spans="1:8" ht="24.75" customHeight="1" x14ac:dyDescent="0.25">
      <c r="A13" s="644" t="s">
        <v>23</v>
      </c>
      <c r="B13" s="644"/>
      <c r="C13" s="288">
        <f>SUM(C3:C12)</f>
        <v>17693</v>
      </c>
      <c r="D13" s="288">
        <f t="shared" ref="D13:H13" si="1">SUM(D3:D12)</f>
        <v>696</v>
      </c>
      <c r="E13" s="288">
        <f t="shared" si="1"/>
        <v>27</v>
      </c>
      <c r="F13" s="288">
        <f t="shared" si="1"/>
        <v>106</v>
      </c>
      <c r="G13" s="288">
        <f t="shared" si="1"/>
        <v>7170</v>
      </c>
      <c r="H13" s="288">
        <f t="shared" si="1"/>
        <v>25692</v>
      </c>
    </row>
    <row r="14" spans="1:8" x14ac:dyDescent="0.25">
      <c r="A14" s="6"/>
      <c r="B14" s="7"/>
      <c r="C14" s="6"/>
      <c r="D14" s="6"/>
      <c r="E14" s="6"/>
      <c r="F14" s="6"/>
      <c r="G14" s="6"/>
      <c r="H14" s="6"/>
    </row>
    <row r="15" spans="1:8" x14ac:dyDescent="0.25">
      <c r="A15" s="6"/>
      <c r="B15" s="7"/>
      <c r="C15" s="6"/>
      <c r="D15" s="6"/>
      <c r="E15" s="6"/>
      <c r="F15" s="6"/>
      <c r="G15" s="6"/>
      <c r="H15" s="6"/>
    </row>
    <row r="16" spans="1:8" ht="21" x14ac:dyDescent="0.25">
      <c r="A16" s="643" t="s">
        <v>423</v>
      </c>
      <c r="B16" s="643"/>
      <c r="C16" s="643"/>
      <c r="D16" s="643"/>
      <c r="E16" s="643"/>
      <c r="F16" s="643"/>
      <c r="G16" s="643"/>
      <c r="H16" s="643"/>
    </row>
    <row r="17" spans="1:8" ht="19.5" x14ac:dyDescent="0.25">
      <c r="A17" s="652" t="s">
        <v>149</v>
      </c>
      <c r="B17" s="653"/>
      <c r="C17" s="14" t="s">
        <v>148</v>
      </c>
      <c r="D17" s="15" t="s">
        <v>147</v>
      </c>
      <c r="E17" s="15" t="s">
        <v>146</v>
      </c>
      <c r="F17" s="15" t="s">
        <v>145</v>
      </c>
      <c r="G17" s="16" t="s">
        <v>144</v>
      </c>
      <c r="H17" s="17" t="s">
        <v>19</v>
      </c>
    </row>
    <row r="18" spans="1:8" ht="30" customHeight="1" x14ac:dyDescent="0.25">
      <c r="A18" s="648" t="s">
        <v>143</v>
      </c>
      <c r="B18" s="269" t="s">
        <v>142</v>
      </c>
      <c r="C18" s="270">
        <v>734</v>
      </c>
      <c r="D18" s="270">
        <v>6</v>
      </c>
      <c r="E18" s="270">
        <v>1</v>
      </c>
      <c r="F18" s="270">
        <v>3</v>
      </c>
      <c r="G18" s="270">
        <v>240</v>
      </c>
      <c r="H18" s="271">
        <f>SUM(C18:G18)</f>
        <v>984</v>
      </c>
    </row>
    <row r="19" spans="1:8" ht="30" customHeight="1" x14ac:dyDescent="0.25">
      <c r="A19" s="649"/>
      <c r="B19" s="272" t="s">
        <v>141</v>
      </c>
      <c r="C19" s="270">
        <v>3190</v>
      </c>
      <c r="D19" s="270">
        <v>91</v>
      </c>
      <c r="E19" s="270">
        <v>4</v>
      </c>
      <c r="F19" s="270">
        <v>8</v>
      </c>
      <c r="G19" s="270">
        <v>891</v>
      </c>
      <c r="H19" s="271">
        <f t="shared" ref="H19:H27" si="2">SUM(C19:G19)</f>
        <v>4184</v>
      </c>
    </row>
    <row r="20" spans="1:8" ht="30" customHeight="1" x14ac:dyDescent="0.25">
      <c r="A20" s="649"/>
      <c r="B20" s="272" t="s">
        <v>137</v>
      </c>
      <c r="C20" s="270">
        <v>165</v>
      </c>
      <c r="D20" s="270">
        <v>7</v>
      </c>
      <c r="E20" s="270">
        <v>0</v>
      </c>
      <c r="F20" s="270">
        <v>7</v>
      </c>
      <c r="G20" s="270">
        <v>58</v>
      </c>
      <c r="H20" s="271">
        <f t="shared" si="2"/>
        <v>237</v>
      </c>
    </row>
    <row r="21" spans="1:8" ht="30" customHeight="1" x14ac:dyDescent="0.25">
      <c r="A21" s="649" t="s">
        <v>140</v>
      </c>
      <c r="B21" s="272" t="s">
        <v>139</v>
      </c>
      <c r="C21" s="270">
        <v>1</v>
      </c>
      <c r="D21" s="270">
        <v>0</v>
      </c>
      <c r="E21" s="270">
        <v>2</v>
      </c>
      <c r="F21" s="270">
        <v>0</v>
      </c>
      <c r="G21" s="270">
        <v>5</v>
      </c>
      <c r="H21" s="271">
        <f t="shared" si="2"/>
        <v>8</v>
      </c>
    </row>
    <row r="22" spans="1:8" ht="30" customHeight="1" x14ac:dyDescent="0.25">
      <c r="A22" s="649"/>
      <c r="B22" s="272" t="s">
        <v>138</v>
      </c>
      <c r="C22" s="270">
        <v>256</v>
      </c>
      <c r="D22" s="270">
        <v>1018</v>
      </c>
      <c r="E22" s="270">
        <v>22</v>
      </c>
      <c r="F22" s="270">
        <v>89</v>
      </c>
      <c r="G22" s="270">
        <v>1497</v>
      </c>
      <c r="H22" s="271">
        <f t="shared" si="2"/>
        <v>2882</v>
      </c>
    </row>
    <row r="23" spans="1:8" ht="30" customHeight="1" x14ac:dyDescent="0.25">
      <c r="A23" s="649"/>
      <c r="B23" s="272" t="s">
        <v>137</v>
      </c>
      <c r="C23" s="270">
        <v>43</v>
      </c>
      <c r="D23" s="270">
        <v>65</v>
      </c>
      <c r="E23" s="270">
        <v>8</v>
      </c>
      <c r="F23" s="270">
        <v>39</v>
      </c>
      <c r="G23" s="270">
        <v>280</v>
      </c>
      <c r="H23" s="271">
        <f t="shared" si="2"/>
        <v>435</v>
      </c>
    </row>
    <row r="24" spans="1:8" ht="30" customHeight="1" x14ac:dyDescent="0.25">
      <c r="A24" s="649" t="s">
        <v>136</v>
      </c>
      <c r="B24" s="272" t="s">
        <v>135</v>
      </c>
      <c r="C24" s="270">
        <v>1</v>
      </c>
      <c r="D24" s="270">
        <v>202</v>
      </c>
      <c r="E24" s="270">
        <v>345</v>
      </c>
      <c r="F24" s="270">
        <v>790</v>
      </c>
      <c r="G24" s="270">
        <v>253</v>
      </c>
      <c r="H24" s="271">
        <f t="shared" si="2"/>
        <v>1591</v>
      </c>
    </row>
    <row r="25" spans="1:8" ht="30" customHeight="1" x14ac:dyDescent="0.25">
      <c r="A25" s="649"/>
      <c r="B25" s="272" t="s">
        <v>134</v>
      </c>
      <c r="C25" s="270">
        <v>1</v>
      </c>
      <c r="D25" s="270">
        <v>14</v>
      </c>
      <c r="E25" s="270">
        <v>5</v>
      </c>
      <c r="F25" s="270">
        <v>24</v>
      </c>
      <c r="G25" s="270">
        <v>6</v>
      </c>
      <c r="H25" s="271">
        <f t="shared" si="2"/>
        <v>50</v>
      </c>
    </row>
    <row r="26" spans="1:8" ht="30" customHeight="1" x14ac:dyDescent="0.25">
      <c r="A26" s="649"/>
      <c r="B26" s="272" t="s">
        <v>133</v>
      </c>
      <c r="C26" s="270">
        <v>3</v>
      </c>
      <c r="D26" s="270">
        <v>0</v>
      </c>
      <c r="E26" s="270">
        <v>0</v>
      </c>
      <c r="F26" s="270">
        <v>1</v>
      </c>
      <c r="G26" s="270">
        <v>0</v>
      </c>
      <c r="H26" s="271">
        <f t="shared" si="2"/>
        <v>4</v>
      </c>
    </row>
    <row r="27" spans="1:8" ht="30" customHeight="1" x14ac:dyDescent="0.25">
      <c r="A27" s="650"/>
      <c r="B27" s="273" t="s">
        <v>132</v>
      </c>
      <c r="C27" s="274">
        <v>0</v>
      </c>
      <c r="D27" s="274">
        <v>0</v>
      </c>
      <c r="E27" s="274">
        <v>0</v>
      </c>
      <c r="F27" s="274">
        <v>0</v>
      </c>
      <c r="G27" s="274">
        <v>0</v>
      </c>
      <c r="H27" s="275">
        <f t="shared" si="2"/>
        <v>0</v>
      </c>
    </row>
    <row r="28" spans="1:8" ht="28.5" customHeight="1" x14ac:dyDescent="0.25">
      <c r="A28" s="651" t="s">
        <v>23</v>
      </c>
      <c r="B28" s="651"/>
      <c r="C28" s="288">
        <f>SUM(C18:C27)</f>
        <v>4394</v>
      </c>
      <c r="D28" s="288">
        <f t="shared" ref="D28:H28" si="3">SUM(D18:D27)</f>
        <v>1403</v>
      </c>
      <c r="E28" s="288">
        <f t="shared" si="3"/>
        <v>387</v>
      </c>
      <c r="F28" s="288">
        <f t="shared" si="3"/>
        <v>961</v>
      </c>
      <c r="G28" s="288">
        <f t="shared" si="3"/>
        <v>3230</v>
      </c>
      <c r="H28" s="288">
        <f t="shared" si="3"/>
        <v>10375</v>
      </c>
    </row>
  </sheetData>
  <mergeCells count="12">
    <mergeCell ref="A28:B28"/>
    <mergeCell ref="A17:B17"/>
    <mergeCell ref="A18:A20"/>
    <mergeCell ref="A21:A23"/>
    <mergeCell ref="A24:A27"/>
    <mergeCell ref="A16:H16"/>
    <mergeCell ref="A13:B13"/>
    <mergeCell ref="A1:H1"/>
    <mergeCell ref="A2:B2"/>
    <mergeCell ref="A3:A5"/>
    <mergeCell ref="A6:A8"/>
    <mergeCell ref="A9:A12"/>
  </mergeCells>
  <printOptions horizontalCentered="1"/>
  <pageMargins left="0.74803149606299213" right="0.74803149606299213" top="0.39370078740157483" bottom="0.59055118110236227" header="0.51181102362204722" footer="0.51181102362204722"/>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4"/>
  <sheetViews>
    <sheetView rightToLeft="1" zoomScaleNormal="100" workbookViewId="0">
      <selection activeCell="G7" sqref="G7"/>
    </sheetView>
  </sheetViews>
  <sheetFormatPr defaultColWidth="9.140625" defaultRowHeight="21" x14ac:dyDescent="0.25"/>
  <cols>
    <col min="1" max="1" width="9.140625" style="78"/>
    <col min="2" max="2" width="18.7109375" style="79" customWidth="1"/>
    <col min="3" max="9" width="10.140625" style="78" customWidth="1"/>
    <col min="10" max="10" width="9.140625" style="78"/>
    <col min="11" max="16384" width="9.140625" style="74"/>
  </cols>
  <sheetData>
    <row r="1" spans="1:10" ht="27" customHeight="1" x14ac:dyDescent="0.25">
      <c r="A1" s="643" t="s">
        <v>468</v>
      </c>
      <c r="B1" s="643"/>
      <c r="C1" s="643"/>
      <c r="D1" s="643"/>
      <c r="E1" s="643"/>
      <c r="F1" s="643"/>
      <c r="G1" s="643"/>
      <c r="H1" s="643"/>
      <c r="I1" s="643"/>
      <c r="J1" s="643"/>
    </row>
    <row r="2" spans="1:10" ht="34.5" customHeight="1" x14ac:dyDescent="0.25">
      <c r="A2" s="654" t="s">
        <v>149</v>
      </c>
      <c r="B2" s="659"/>
      <c r="C2" s="289" t="s">
        <v>148</v>
      </c>
      <c r="D2" s="80" t="s">
        <v>147</v>
      </c>
      <c r="E2" s="80" t="s">
        <v>146</v>
      </c>
      <c r="F2" s="80" t="s">
        <v>145</v>
      </c>
      <c r="G2" s="81" t="s">
        <v>144</v>
      </c>
      <c r="H2" s="81" t="s">
        <v>419</v>
      </c>
      <c r="I2" s="81" t="s">
        <v>420</v>
      </c>
      <c r="J2" s="82" t="s">
        <v>19</v>
      </c>
    </row>
    <row r="3" spans="1:10" ht="30.75" customHeight="1" x14ac:dyDescent="0.25">
      <c r="A3" s="656" t="s">
        <v>143</v>
      </c>
      <c r="B3" s="75" t="s">
        <v>142</v>
      </c>
      <c r="C3" s="71">
        <v>9476</v>
      </c>
      <c r="D3" s="71">
        <v>215</v>
      </c>
      <c r="E3" s="71">
        <v>7</v>
      </c>
      <c r="F3" s="71">
        <v>68</v>
      </c>
      <c r="G3" s="71">
        <v>2201</v>
      </c>
      <c r="H3" s="379">
        <v>0</v>
      </c>
      <c r="I3" s="379">
        <v>0</v>
      </c>
      <c r="J3" s="72">
        <f>SUM(C3:I3)</f>
        <v>11967</v>
      </c>
    </row>
    <row r="4" spans="1:10" ht="30.75" customHeight="1" x14ac:dyDescent="0.25">
      <c r="A4" s="657"/>
      <c r="B4" s="76" t="s">
        <v>141</v>
      </c>
      <c r="C4" s="71">
        <v>426649</v>
      </c>
      <c r="D4" s="71">
        <v>10704</v>
      </c>
      <c r="E4" s="71">
        <v>276</v>
      </c>
      <c r="F4" s="71">
        <v>835</v>
      </c>
      <c r="G4" s="71">
        <v>60847</v>
      </c>
      <c r="H4" s="379">
        <v>22</v>
      </c>
      <c r="I4" s="379">
        <v>0</v>
      </c>
      <c r="J4" s="72">
        <f t="shared" ref="J4:J13" si="0">SUM(C4:I4)</f>
        <v>499333</v>
      </c>
    </row>
    <row r="5" spans="1:10" ht="30.75" customHeight="1" x14ac:dyDescent="0.25">
      <c r="A5" s="657"/>
      <c r="B5" s="76" t="s">
        <v>137</v>
      </c>
      <c r="C5" s="71">
        <v>16855</v>
      </c>
      <c r="D5" s="71">
        <v>369</v>
      </c>
      <c r="E5" s="71">
        <v>72</v>
      </c>
      <c r="F5" s="71">
        <v>120</v>
      </c>
      <c r="G5" s="71">
        <v>4198</v>
      </c>
      <c r="H5" s="379">
        <v>3</v>
      </c>
      <c r="I5" s="379">
        <v>0</v>
      </c>
      <c r="J5" s="72">
        <f t="shared" si="0"/>
        <v>21617</v>
      </c>
    </row>
    <row r="6" spans="1:10" ht="30.75" customHeight="1" x14ac:dyDescent="0.25">
      <c r="A6" s="657" t="s">
        <v>140</v>
      </c>
      <c r="B6" s="76" t="s">
        <v>139</v>
      </c>
      <c r="C6" s="71">
        <v>12</v>
      </c>
      <c r="D6" s="71">
        <v>9</v>
      </c>
      <c r="E6" s="71">
        <v>60</v>
      </c>
      <c r="F6" s="71">
        <v>2</v>
      </c>
      <c r="G6" s="71">
        <v>62</v>
      </c>
      <c r="H6" s="379">
        <v>2</v>
      </c>
      <c r="I6" s="379">
        <v>0</v>
      </c>
      <c r="J6" s="72">
        <f t="shared" si="0"/>
        <v>147</v>
      </c>
    </row>
    <row r="7" spans="1:10" ht="30.75" customHeight="1" x14ac:dyDescent="0.25">
      <c r="A7" s="657"/>
      <c r="B7" s="76" t="s">
        <v>138</v>
      </c>
      <c r="C7" s="71">
        <v>2205</v>
      </c>
      <c r="D7" s="71">
        <v>32197</v>
      </c>
      <c r="E7" s="71">
        <v>512</v>
      </c>
      <c r="F7" s="71">
        <v>1723</v>
      </c>
      <c r="G7" s="71">
        <v>15531</v>
      </c>
      <c r="H7" s="379">
        <v>10</v>
      </c>
      <c r="I7" s="379">
        <v>0</v>
      </c>
      <c r="J7" s="72">
        <f t="shared" si="0"/>
        <v>52178</v>
      </c>
    </row>
    <row r="8" spans="1:10" ht="30.75" customHeight="1" x14ac:dyDescent="0.25">
      <c r="A8" s="657"/>
      <c r="B8" s="76" t="s">
        <v>137</v>
      </c>
      <c r="C8" s="71">
        <v>499</v>
      </c>
      <c r="D8" s="71">
        <v>2177</v>
      </c>
      <c r="E8" s="71">
        <v>248</v>
      </c>
      <c r="F8" s="71">
        <v>942</v>
      </c>
      <c r="G8" s="71">
        <v>5772</v>
      </c>
      <c r="H8" s="379">
        <v>18</v>
      </c>
      <c r="I8" s="379">
        <v>0</v>
      </c>
      <c r="J8" s="72">
        <f t="shared" si="0"/>
        <v>9656</v>
      </c>
    </row>
    <row r="9" spans="1:10" ht="30.75" customHeight="1" x14ac:dyDescent="0.25">
      <c r="A9" s="657" t="s">
        <v>136</v>
      </c>
      <c r="B9" s="76" t="s">
        <v>135</v>
      </c>
      <c r="C9" s="71">
        <v>9</v>
      </c>
      <c r="D9" s="71">
        <v>1277</v>
      </c>
      <c r="E9" s="71">
        <v>1087</v>
      </c>
      <c r="F9" s="71">
        <v>3226</v>
      </c>
      <c r="G9" s="71">
        <v>1835</v>
      </c>
      <c r="H9" s="379">
        <v>1830</v>
      </c>
      <c r="I9" s="379">
        <v>4</v>
      </c>
      <c r="J9" s="72">
        <f t="shared" si="0"/>
        <v>9268</v>
      </c>
    </row>
    <row r="10" spans="1:10" ht="30.75" customHeight="1" x14ac:dyDescent="0.25">
      <c r="A10" s="657"/>
      <c r="B10" s="76" t="s">
        <v>134</v>
      </c>
      <c r="C10" s="71">
        <v>0</v>
      </c>
      <c r="D10" s="71">
        <v>48</v>
      </c>
      <c r="E10" s="71">
        <v>6</v>
      </c>
      <c r="F10" s="71">
        <v>63</v>
      </c>
      <c r="G10" s="71">
        <v>6</v>
      </c>
      <c r="H10" s="379">
        <v>13</v>
      </c>
      <c r="I10" s="379">
        <v>2</v>
      </c>
      <c r="J10" s="72">
        <f t="shared" si="0"/>
        <v>138</v>
      </c>
    </row>
    <row r="11" spans="1:10" ht="30.75" customHeight="1" x14ac:dyDescent="0.25">
      <c r="A11" s="657"/>
      <c r="B11" s="76" t="s">
        <v>133</v>
      </c>
      <c r="C11" s="71">
        <v>0</v>
      </c>
      <c r="D11" s="71">
        <v>0</v>
      </c>
      <c r="E11" s="71">
        <v>0</v>
      </c>
      <c r="F11" s="71">
        <v>0</v>
      </c>
      <c r="G11" s="71">
        <v>0</v>
      </c>
      <c r="H11" s="379">
        <v>0</v>
      </c>
      <c r="I11" s="379">
        <v>1</v>
      </c>
      <c r="J11" s="72">
        <f t="shared" si="0"/>
        <v>1</v>
      </c>
    </row>
    <row r="12" spans="1:10" ht="30.75" customHeight="1" x14ac:dyDescent="0.25">
      <c r="A12" s="658"/>
      <c r="B12" s="77" t="s">
        <v>132</v>
      </c>
      <c r="C12" s="73">
        <v>0</v>
      </c>
      <c r="D12" s="73">
        <v>0</v>
      </c>
      <c r="E12" s="73">
        <v>0</v>
      </c>
      <c r="F12" s="73">
        <v>0</v>
      </c>
      <c r="G12" s="73">
        <v>0</v>
      </c>
      <c r="H12" s="380">
        <v>0</v>
      </c>
      <c r="I12" s="380">
        <v>0</v>
      </c>
      <c r="J12" s="72">
        <f t="shared" si="0"/>
        <v>0</v>
      </c>
    </row>
    <row r="13" spans="1:10" ht="30.75" customHeight="1" x14ac:dyDescent="0.25">
      <c r="A13" s="660" t="s">
        <v>424</v>
      </c>
      <c r="B13" s="661"/>
      <c r="C13" s="71">
        <v>0</v>
      </c>
      <c r="D13" s="71">
        <v>160</v>
      </c>
      <c r="E13" s="71">
        <v>20</v>
      </c>
      <c r="F13" s="71">
        <v>337</v>
      </c>
      <c r="G13" s="71">
        <v>52</v>
      </c>
      <c r="H13" s="379">
        <v>1</v>
      </c>
      <c r="I13" s="379">
        <v>0</v>
      </c>
      <c r="J13" s="72">
        <f t="shared" si="0"/>
        <v>570</v>
      </c>
    </row>
    <row r="14" spans="1:10" ht="34.5" customHeight="1" x14ac:dyDescent="0.25">
      <c r="A14" s="654" t="s">
        <v>23</v>
      </c>
      <c r="B14" s="655"/>
      <c r="C14" s="83">
        <f>SUM(C3:C13)</f>
        <v>455705</v>
      </c>
      <c r="D14" s="83">
        <f t="shared" ref="D14:I14" si="1">SUM(D3:D13)</f>
        <v>47156</v>
      </c>
      <c r="E14" s="83">
        <f t="shared" si="1"/>
        <v>2288</v>
      </c>
      <c r="F14" s="83">
        <f t="shared" si="1"/>
        <v>7316</v>
      </c>
      <c r="G14" s="83">
        <f t="shared" si="1"/>
        <v>90504</v>
      </c>
      <c r="H14" s="83">
        <f t="shared" si="1"/>
        <v>1899</v>
      </c>
      <c r="I14" s="83">
        <f t="shared" si="1"/>
        <v>7</v>
      </c>
      <c r="J14" s="83">
        <f>SUM(J3:J13)</f>
        <v>604875</v>
      </c>
    </row>
  </sheetData>
  <mergeCells count="7">
    <mergeCell ref="A14:B14"/>
    <mergeCell ref="A1:J1"/>
    <mergeCell ref="A3:A5"/>
    <mergeCell ref="A6:A8"/>
    <mergeCell ref="A9:A12"/>
    <mergeCell ref="A2:B2"/>
    <mergeCell ref="A13:B13"/>
  </mergeCells>
  <printOptions horizontalCentered="1"/>
  <pageMargins left="0.74803149606299202" right="0.74803149606299202" top="0.98425196850393704" bottom="0.98425196850393704" header="0.511811023622047" footer="0.511811023622047"/>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
  <sheetViews>
    <sheetView view="pageBreakPreview" zoomScale="130" zoomScaleNormal="100" zoomScaleSheetLayoutView="130" workbookViewId="0">
      <selection activeCell="J6" sqref="J6"/>
    </sheetView>
  </sheetViews>
  <sheetFormatPr defaultColWidth="9.28515625" defaultRowHeight="16.5" customHeight="1" x14ac:dyDescent="0.25"/>
  <cols>
    <col min="1" max="1" width="12" style="69" customWidth="1"/>
    <col min="2" max="2" width="9" style="69" customWidth="1"/>
    <col min="3" max="3" width="5.85546875" style="69" customWidth="1"/>
    <col min="4" max="4" width="13" style="69" customWidth="1"/>
    <col min="5" max="9" width="9" style="69" customWidth="1"/>
    <col min="10" max="11" width="12.42578125" style="69" customWidth="1"/>
    <col min="12" max="12" width="11" style="69" customWidth="1"/>
    <col min="13" max="13" width="22.28515625" style="70" customWidth="1"/>
    <col min="14" max="15" width="9.28515625" style="64" customWidth="1"/>
    <col min="16" max="17" width="11.42578125" style="64" customWidth="1"/>
    <col min="18" max="256" width="9.28515625" style="64"/>
    <col min="257" max="265" width="9" style="64" customWidth="1"/>
    <col min="266" max="267" width="12.42578125" style="64" customWidth="1"/>
    <col min="268" max="268" width="11" style="64" customWidth="1"/>
    <col min="269" max="269" width="22.28515625" style="64" customWidth="1"/>
    <col min="270" max="271" width="9.28515625" style="64" customWidth="1"/>
    <col min="272" max="273" width="11.42578125" style="64" customWidth="1"/>
    <col min="274" max="512" width="9.28515625" style="64"/>
    <col min="513" max="521" width="9" style="64" customWidth="1"/>
    <col min="522" max="523" width="12.42578125" style="64" customWidth="1"/>
    <col min="524" max="524" width="11" style="64" customWidth="1"/>
    <col min="525" max="525" width="22.28515625" style="64" customWidth="1"/>
    <col min="526" max="527" width="9.28515625" style="64" customWidth="1"/>
    <col min="528" max="529" width="11.42578125" style="64" customWidth="1"/>
    <col min="530" max="768" width="9.28515625" style="64"/>
    <col min="769" max="777" width="9" style="64" customWidth="1"/>
    <col min="778" max="779" width="12.42578125" style="64" customWidth="1"/>
    <col min="780" max="780" width="11" style="64" customWidth="1"/>
    <col min="781" max="781" width="22.28515625" style="64" customWidth="1"/>
    <col min="782" max="783" width="9.28515625" style="64" customWidth="1"/>
    <col min="784" max="785" width="11.42578125" style="64" customWidth="1"/>
    <col min="786" max="1024" width="9.28515625" style="64"/>
    <col min="1025" max="1033" width="9" style="64" customWidth="1"/>
    <col min="1034" max="1035" width="12.42578125" style="64" customWidth="1"/>
    <col min="1036" max="1036" width="11" style="64" customWidth="1"/>
    <col min="1037" max="1037" width="22.28515625" style="64" customWidth="1"/>
    <col min="1038" max="1039" width="9.28515625" style="64" customWidth="1"/>
    <col min="1040" max="1041" width="11.42578125" style="64" customWidth="1"/>
    <col min="1042" max="1280" width="9.28515625" style="64"/>
    <col min="1281" max="1289" width="9" style="64" customWidth="1"/>
    <col min="1290" max="1291" width="12.42578125" style="64" customWidth="1"/>
    <col min="1292" max="1292" width="11" style="64" customWidth="1"/>
    <col min="1293" max="1293" width="22.28515625" style="64" customWidth="1"/>
    <col min="1294" max="1295" width="9.28515625" style="64" customWidth="1"/>
    <col min="1296" max="1297" width="11.42578125" style="64" customWidth="1"/>
    <col min="1298" max="1536" width="9.28515625" style="64"/>
    <col min="1537" max="1545" width="9" style="64" customWidth="1"/>
    <col min="1546" max="1547" width="12.42578125" style="64" customWidth="1"/>
    <col min="1548" max="1548" width="11" style="64" customWidth="1"/>
    <col min="1549" max="1549" width="22.28515625" style="64" customWidth="1"/>
    <col min="1550" max="1551" width="9.28515625" style="64" customWidth="1"/>
    <col min="1552" max="1553" width="11.42578125" style="64" customWidth="1"/>
    <col min="1554" max="1792" width="9.28515625" style="64"/>
    <col min="1793" max="1801" width="9" style="64" customWidth="1"/>
    <col min="1802" max="1803" width="12.42578125" style="64" customWidth="1"/>
    <col min="1804" max="1804" width="11" style="64" customWidth="1"/>
    <col min="1805" max="1805" width="22.28515625" style="64" customWidth="1"/>
    <col min="1806" max="1807" width="9.28515625" style="64" customWidth="1"/>
    <col min="1808" max="1809" width="11.42578125" style="64" customWidth="1"/>
    <col min="1810" max="2048" width="9.28515625" style="64"/>
    <col min="2049" max="2057" width="9" style="64" customWidth="1"/>
    <col min="2058" max="2059" width="12.42578125" style="64" customWidth="1"/>
    <col min="2060" max="2060" width="11" style="64" customWidth="1"/>
    <col min="2061" max="2061" width="22.28515625" style="64" customWidth="1"/>
    <col min="2062" max="2063" width="9.28515625" style="64" customWidth="1"/>
    <col min="2064" max="2065" width="11.42578125" style="64" customWidth="1"/>
    <col min="2066" max="2304" width="9.28515625" style="64"/>
    <col min="2305" max="2313" width="9" style="64" customWidth="1"/>
    <col min="2314" max="2315" width="12.42578125" style="64" customWidth="1"/>
    <col min="2316" max="2316" width="11" style="64" customWidth="1"/>
    <col min="2317" max="2317" width="22.28515625" style="64" customWidth="1"/>
    <col min="2318" max="2319" width="9.28515625" style="64" customWidth="1"/>
    <col min="2320" max="2321" width="11.42578125" style="64" customWidth="1"/>
    <col min="2322" max="2560" width="9.28515625" style="64"/>
    <col min="2561" max="2569" width="9" style="64" customWidth="1"/>
    <col min="2570" max="2571" width="12.42578125" style="64" customWidth="1"/>
    <col min="2572" max="2572" width="11" style="64" customWidth="1"/>
    <col min="2573" max="2573" width="22.28515625" style="64" customWidth="1"/>
    <col min="2574" max="2575" width="9.28515625" style="64" customWidth="1"/>
    <col min="2576" max="2577" width="11.42578125" style="64" customWidth="1"/>
    <col min="2578" max="2816" width="9.28515625" style="64"/>
    <col min="2817" max="2825" width="9" style="64" customWidth="1"/>
    <col min="2826" max="2827" width="12.42578125" style="64" customWidth="1"/>
    <col min="2828" max="2828" width="11" style="64" customWidth="1"/>
    <col min="2829" max="2829" width="22.28515625" style="64" customWidth="1"/>
    <col min="2830" max="2831" width="9.28515625" style="64" customWidth="1"/>
    <col min="2832" max="2833" width="11.42578125" style="64" customWidth="1"/>
    <col min="2834" max="3072" width="9.28515625" style="64"/>
    <col min="3073" max="3081" width="9" style="64" customWidth="1"/>
    <col min="3082" max="3083" width="12.42578125" style="64" customWidth="1"/>
    <col min="3084" max="3084" width="11" style="64" customWidth="1"/>
    <col min="3085" max="3085" width="22.28515625" style="64" customWidth="1"/>
    <col min="3086" max="3087" width="9.28515625" style="64" customWidth="1"/>
    <col min="3088" max="3089" width="11.42578125" style="64" customWidth="1"/>
    <col min="3090" max="3328" width="9.28515625" style="64"/>
    <col min="3329" max="3337" width="9" style="64" customWidth="1"/>
    <col min="3338" max="3339" width="12.42578125" style="64" customWidth="1"/>
    <col min="3340" max="3340" width="11" style="64" customWidth="1"/>
    <col min="3341" max="3341" width="22.28515625" style="64" customWidth="1"/>
    <col min="3342" max="3343" width="9.28515625" style="64" customWidth="1"/>
    <col min="3344" max="3345" width="11.42578125" style="64" customWidth="1"/>
    <col min="3346" max="3584" width="9.28515625" style="64"/>
    <col min="3585" max="3593" width="9" style="64" customWidth="1"/>
    <col min="3594" max="3595" width="12.42578125" style="64" customWidth="1"/>
    <col min="3596" max="3596" width="11" style="64" customWidth="1"/>
    <col min="3597" max="3597" width="22.28515625" style="64" customWidth="1"/>
    <col min="3598" max="3599" width="9.28515625" style="64" customWidth="1"/>
    <col min="3600" max="3601" width="11.42578125" style="64" customWidth="1"/>
    <col min="3602" max="3840" width="9.28515625" style="64"/>
    <col min="3841" max="3849" width="9" style="64" customWidth="1"/>
    <col min="3850" max="3851" width="12.42578125" style="64" customWidth="1"/>
    <col min="3852" max="3852" width="11" style="64" customWidth="1"/>
    <col min="3853" max="3853" width="22.28515625" style="64" customWidth="1"/>
    <col min="3854" max="3855" width="9.28515625" style="64" customWidth="1"/>
    <col min="3856" max="3857" width="11.42578125" style="64" customWidth="1"/>
    <col min="3858" max="4096" width="9.28515625" style="64"/>
    <col min="4097" max="4105" width="9" style="64" customWidth="1"/>
    <col min="4106" max="4107" width="12.42578125" style="64" customWidth="1"/>
    <col min="4108" max="4108" width="11" style="64" customWidth="1"/>
    <col min="4109" max="4109" width="22.28515625" style="64" customWidth="1"/>
    <col min="4110" max="4111" width="9.28515625" style="64" customWidth="1"/>
    <col min="4112" max="4113" width="11.42578125" style="64" customWidth="1"/>
    <col min="4114" max="4352" width="9.28515625" style="64"/>
    <col min="4353" max="4361" width="9" style="64" customWidth="1"/>
    <col min="4362" max="4363" width="12.42578125" style="64" customWidth="1"/>
    <col min="4364" max="4364" width="11" style="64" customWidth="1"/>
    <col min="4365" max="4365" width="22.28515625" style="64" customWidth="1"/>
    <col min="4366" max="4367" width="9.28515625" style="64" customWidth="1"/>
    <col min="4368" max="4369" width="11.42578125" style="64" customWidth="1"/>
    <col min="4370" max="4608" width="9.28515625" style="64"/>
    <col min="4609" max="4617" width="9" style="64" customWidth="1"/>
    <col min="4618" max="4619" width="12.42578125" style="64" customWidth="1"/>
    <col min="4620" max="4620" width="11" style="64" customWidth="1"/>
    <col min="4621" max="4621" width="22.28515625" style="64" customWidth="1"/>
    <col min="4622" max="4623" width="9.28515625" style="64" customWidth="1"/>
    <col min="4624" max="4625" width="11.42578125" style="64" customWidth="1"/>
    <col min="4626" max="4864" width="9.28515625" style="64"/>
    <col min="4865" max="4873" width="9" style="64" customWidth="1"/>
    <col min="4874" max="4875" width="12.42578125" style="64" customWidth="1"/>
    <col min="4876" max="4876" width="11" style="64" customWidth="1"/>
    <col min="4877" max="4877" width="22.28515625" style="64" customWidth="1"/>
    <col min="4878" max="4879" width="9.28515625" style="64" customWidth="1"/>
    <col min="4880" max="4881" width="11.42578125" style="64" customWidth="1"/>
    <col min="4882" max="5120" width="9.28515625" style="64"/>
    <col min="5121" max="5129" width="9" style="64" customWidth="1"/>
    <col min="5130" max="5131" width="12.42578125" style="64" customWidth="1"/>
    <col min="5132" max="5132" width="11" style="64" customWidth="1"/>
    <col min="5133" max="5133" width="22.28515625" style="64" customWidth="1"/>
    <col min="5134" max="5135" width="9.28515625" style="64" customWidth="1"/>
    <col min="5136" max="5137" width="11.42578125" style="64" customWidth="1"/>
    <col min="5138" max="5376" width="9.28515625" style="64"/>
    <col min="5377" max="5385" width="9" style="64" customWidth="1"/>
    <col min="5386" max="5387" width="12.42578125" style="64" customWidth="1"/>
    <col min="5388" max="5388" width="11" style="64" customWidth="1"/>
    <col min="5389" max="5389" width="22.28515625" style="64" customWidth="1"/>
    <col min="5390" max="5391" width="9.28515625" style="64" customWidth="1"/>
    <col min="5392" max="5393" width="11.42578125" style="64" customWidth="1"/>
    <col min="5394" max="5632" width="9.28515625" style="64"/>
    <col min="5633" max="5641" width="9" style="64" customWidth="1"/>
    <col min="5642" max="5643" width="12.42578125" style="64" customWidth="1"/>
    <col min="5644" max="5644" width="11" style="64" customWidth="1"/>
    <col min="5645" max="5645" width="22.28515625" style="64" customWidth="1"/>
    <col min="5646" max="5647" width="9.28515625" style="64" customWidth="1"/>
    <col min="5648" max="5649" width="11.42578125" style="64" customWidth="1"/>
    <col min="5650" max="5888" width="9.28515625" style="64"/>
    <col min="5889" max="5897" width="9" style="64" customWidth="1"/>
    <col min="5898" max="5899" width="12.42578125" style="64" customWidth="1"/>
    <col min="5900" max="5900" width="11" style="64" customWidth="1"/>
    <col min="5901" max="5901" width="22.28515625" style="64" customWidth="1"/>
    <col min="5902" max="5903" width="9.28515625" style="64" customWidth="1"/>
    <col min="5904" max="5905" width="11.42578125" style="64" customWidth="1"/>
    <col min="5906" max="6144" width="9.28515625" style="64"/>
    <col min="6145" max="6153" width="9" style="64" customWidth="1"/>
    <col min="6154" max="6155" width="12.42578125" style="64" customWidth="1"/>
    <col min="6156" max="6156" width="11" style="64" customWidth="1"/>
    <col min="6157" max="6157" width="22.28515625" style="64" customWidth="1"/>
    <col min="6158" max="6159" width="9.28515625" style="64" customWidth="1"/>
    <col min="6160" max="6161" width="11.42578125" style="64" customWidth="1"/>
    <col min="6162" max="6400" width="9.28515625" style="64"/>
    <col min="6401" max="6409" width="9" style="64" customWidth="1"/>
    <col min="6410" max="6411" width="12.42578125" style="64" customWidth="1"/>
    <col min="6412" max="6412" width="11" style="64" customWidth="1"/>
    <col min="6413" max="6413" width="22.28515625" style="64" customWidth="1"/>
    <col min="6414" max="6415" width="9.28515625" style="64" customWidth="1"/>
    <col min="6416" max="6417" width="11.42578125" style="64" customWidth="1"/>
    <col min="6418" max="6656" width="9.28515625" style="64"/>
    <col min="6657" max="6665" width="9" style="64" customWidth="1"/>
    <col min="6666" max="6667" width="12.42578125" style="64" customWidth="1"/>
    <col min="6668" max="6668" width="11" style="64" customWidth="1"/>
    <col min="6669" max="6669" width="22.28515625" style="64" customWidth="1"/>
    <col min="6670" max="6671" width="9.28515625" style="64" customWidth="1"/>
    <col min="6672" max="6673" width="11.42578125" style="64" customWidth="1"/>
    <col min="6674" max="6912" width="9.28515625" style="64"/>
    <col min="6913" max="6921" width="9" style="64" customWidth="1"/>
    <col min="6922" max="6923" width="12.42578125" style="64" customWidth="1"/>
    <col min="6924" max="6924" width="11" style="64" customWidth="1"/>
    <col min="6925" max="6925" width="22.28515625" style="64" customWidth="1"/>
    <col min="6926" max="6927" width="9.28515625" style="64" customWidth="1"/>
    <col min="6928" max="6929" width="11.42578125" style="64" customWidth="1"/>
    <col min="6930" max="7168" width="9.28515625" style="64"/>
    <col min="7169" max="7177" width="9" style="64" customWidth="1"/>
    <col min="7178" max="7179" width="12.42578125" style="64" customWidth="1"/>
    <col min="7180" max="7180" width="11" style="64" customWidth="1"/>
    <col min="7181" max="7181" width="22.28515625" style="64" customWidth="1"/>
    <col min="7182" max="7183" width="9.28515625" style="64" customWidth="1"/>
    <col min="7184" max="7185" width="11.42578125" style="64" customWidth="1"/>
    <col min="7186" max="7424" width="9.28515625" style="64"/>
    <col min="7425" max="7433" width="9" style="64" customWidth="1"/>
    <col min="7434" max="7435" width="12.42578125" style="64" customWidth="1"/>
    <col min="7436" max="7436" width="11" style="64" customWidth="1"/>
    <col min="7437" max="7437" width="22.28515625" style="64" customWidth="1"/>
    <col min="7438" max="7439" width="9.28515625" style="64" customWidth="1"/>
    <col min="7440" max="7441" width="11.42578125" style="64" customWidth="1"/>
    <col min="7442" max="7680" width="9.28515625" style="64"/>
    <col min="7681" max="7689" width="9" style="64" customWidth="1"/>
    <col min="7690" max="7691" width="12.42578125" style="64" customWidth="1"/>
    <col min="7692" max="7692" width="11" style="64" customWidth="1"/>
    <col min="7693" max="7693" width="22.28515625" style="64" customWidth="1"/>
    <col min="7694" max="7695" width="9.28515625" style="64" customWidth="1"/>
    <col min="7696" max="7697" width="11.42578125" style="64" customWidth="1"/>
    <col min="7698" max="7936" width="9.28515625" style="64"/>
    <col min="7937" max="7945" width="9" style="64" customWidth="1"/>
    <col min="7946" max="7947" width="12.42578125" style="64" customWidth="1"/>
    <col min="7948" max="7948" width="11" style="64" customWidth="1"/>
    <col min="7949" max="7949" width="22.28515625" style="64" customWidth="1"/>
    <col min="7950" max="7951" width="9.28515625" style="64" customWidth="1"/>
    <col min="7952" max="7953" width="11.42578125" style="64" customWidth="1"/>
    <col min="7954" max="8192" width="9.28515625" style="64"/>
    <col min="8193" max="8201" width="9" style="64" customWidth="1"/>
    <col min="8202" max="8203" width="12.42578125" style="64" customWidth="1"/>
    <col min="8204" max="8204" width="11" style="64" customWidth="1"/>
    <col min="8205" max="8205" width="22.28515625" style="64" customWidth="1"/>
    <col min="8206" max="8207" width="9.28515625" style="64" customWidth="1"/>
    <col min="8208" max="8209" width="11.42578125" style="64" customWidth="1"/>
    <col min="8210" max="8448" width="9.28515625" style="64"/>
    <col min="8449" max="8457" width="9" style="64" customWidth="1"/>
    <col min="8458" max="8459" width="12.42578125" style="64" customWidth="1"/>
    <col min="8460" max="8460" width="11" style="64" customWidth="1"/>
    <col min="8461" max="8461" width="22.28515625" style="64" customWidth="1"/>
    <col min="8462" max="8463" width="9.28515625" style="64" customWidth="1"/>
    <col min="8464" max="8465" width="11.42578125" style="64" customWidth="1"/>
    <col min="8466" max="8704" width="9.28515625" style="64"/>
    <col min="8705" max="8713" width="9" style="64" customWidth="1"/>
    <col min="8714" max="8715" width="12.42578125" style="64" customWidth="1"/>
    <col min="8716" max="8716" width="11" style="64" customWidth="1"/>
    <col min="8717" max="8717" width="22.28515625" style="64" customWidth="1"/>
    <col min="8718" max="8719" width="9.28515625" style="64" customWidth="1"/>
    <col min="8720" max="8721" width="11.42578125" style="64" customWidth="1"/>
    <col min="8722" max="8960" width="9.28515625" style="64"/>
    <col min="8961" max="8969" width="9" style="64" customWidth="1"/>
    <col min="8970" max="8971" width="12.42578125" style="64" customWidth="1"/>
    <col min="8972" max="8972" width="11" style="64" customWidth="1"/>
    <col min="8973" max="8973" width="22.28515625" style="64" customWidth="1"/>
    <col min="8974" max="8975" width="9.28515625" style="64" customWidth="1"/>
    <col min="8976" max="8977" width="11.42578125" style="64" customWidth="1"/>
    <col min="8978" max="9216" width="9.28515625" style="64"/>
    <col min="9217" max="9225" width="9" style="64" customWidth="1"/>
    <col min="9226" max="9227" width="12.42578125" style="64" customWidth="1"/>
    <col min="9228" max="9228" width="11" style="64" customWidth="1"/>
    <col min="9229" max="9229" width="22.28515625" style="64" customWidth="1"/>
    <col min="9230" max="9231" width="9.28515625" style="64" customWidth="1"/>
    <col min="9232" max="9233" width="11.42578125" style="64" customWidth="1"/>
    <col min="9234" max="9472" width="9.28515625" style="64"/>
    <col min="9473" max="9481" width="9" style="64" customWidth="1"/>
    <col min="9482" max="9483" width="12.42578125" style="64" customWidth="1"/>
    <col min="9484" max="9484" width="11" style="64" customWidth="1"/>
    <col min="9485" max="9485" width="22.28515625" style="64" customWidth="1"/>
    <col min="9486" max="9487" width="9.28515625" style="64" customWidth="1"/>
    <col min="9488" max="9489" width="11.42578125" style="64" customWidth="1"/>
    <col min="9490" max="9728" width="9.28515625" style="64"/>
    <col min="9729" max="9737" width="9" style="64" customWidth="1"/>
    <col min="9738" max="9739" width="12.42578125" style="64" customWidth="1"/>
    <col min="9740" max="9740" width="11" style="64" customWidth="1"/>
    <col min="9741" max="9741" width="22.28515625" style="64" customWidth="1"/>
    <col min="9742" max="9743" width="9.28515625" style="64" customWidth="1"/>
    <col min="9744" max="9745" width="11.42578125" style="64" customWidth="1"/>
    <col min="9746" max="9984" width="9.28515625" style="64"/>
    <col min="9985" max="9993" width="9" style="64" customWidth="1"/>
    <col min="9994" max="9995" width="12.42578125" style="64" customWidth="1"/>
    <col min="9996" max="9996" width="11" style="64" customWidth="1"/>
    <col min="9997" max="9997" width="22.28515625" style="64" customWidth="1"/>
    <col min="9998" max="9999" width="9.28515625" style="64" customWidth="1"/>
    <col min="10000" max="10001" width="11.42578125" style="64" customWidth="1"/>
    <col min="10002" max="10240" width="9.28515625" style="64"/>
    <col min="10241" max="10249" width="9" style="64" customWidth="1"/>
    <col min="10250" max="10251" width="12.42578125" style="64" customWidth="1"/>
    <col min="10252" max="10252" width="11" style="64" customWidth="1"/>
    <col min="10253" max="10253" width="22.28515625" style="64" customWidth="1"/>
    <col min="10254" max="10255" width="9.28515625" style="64" customWidth="1"/>
    <col min="10256" max="10257" width="11.42578125" style="64" customWidth="1"/>
    <col min="10258" max="10496" width="9.28515625" style="64"/>
    <col min="10497" max="10505" width="9" style="64" customWidth="1"/>
    <col min="10506" max="10507" width="12.42578125" style="64" customWidth="1"/>
    <col min="10508" max="10508" width="11" style="64" customWidth="1"/>
    <col min="10509" max="10509" width="22.28515625" style="64" customWidth="1"/>
    <col min="10510" max="10511" width="9.28515625" style="64" customWidth="1"/>
    <col min="10512" max="10513" width="11.42578125" style="64" customWidth="1"/>
    <col min="10514" max="10752" width="9.28515625" style="64"/>
    <col min="10753" max="10761" width="9" style="64" customWidth="1"/>
    <col min="10762" max="10763" width="12.42578125" style="64" customWidth="1"/>
    <col min="10764" max="10764" width="11" style="64" customWidth="1"/>
    <col min="10765" max="10765" width="22.28515625" style="64" customWidth="1"/>
    <col min="10766" max="10767" width="9.28515625" style="64" customWidth="1"/>
    <col min="10768" max="10769" width="11.42578125" style="64" customWidth="1"/>
    <col min="10770" max="11008" width="9.28515625" style="64"/>
    <col min="11009" max="11017" width="9" style="64" customWidth="1"/>
    <col min="11018" max="11019" width="12.42578125" style="64" customWidth="1"/>
    <col min="11020" max="11020" width="11" style="64" customWidth="1"/>
    <col min="11021" max="11021" width="22.28515625" style="64" customWidth="1"/>
    <col min="11022" max="11023" width="9.28515625" style="64" customWidth="1"/>
    <col min="11024" max="11025" width="11.42578125" style="64" customWidth="1"/>
    <col min="11026" max="11264" width="9.28515625" style="64"/>
    <col min="11265" max="11273" width="9" style="64" customWidth="1"/>
    <col min="11274" max="11275" width="12.42578125" style="64" customWidth="1"/>
    <col min="11276" max="11276" width="11" style="64" customWidth="1"/>
    <col min="11277" max="11277" width="22.28515625" style="64" customWidth="1"/>
    <col min="11278" max="11279" width="9.28515625" style="64" customWidth="1"/>
    <col min="11280" max="11281" width="11.42578125" style="64" customWidth="1"/>
    <col min="11282" max="11520" width="9.28515625" style="64"/>
    <col min="11521" max="11529" width="9" style="64" customWidth="1"/>
    <col min="11530" max="11531" width="12.42578125" style="64" customWidth="1"/>
    <col min="11532" max="11532" width="11" style="64" customWidth="1"/>
    <col min="11533" max="11533" width="22.28515625" style="64" customWidth="1"/>
    <col min="11534" max="11535" width="9.28515625" style="64" customWidth="1"/>
    <col min="11536" max="11537" width="11.42578125" style="64" customWidth="1"/>
    <col min="11538" max="11776" width="9.28515625" style="64"/>
    <col min="11777" max="11785" width="9" style="64" customWidth="1"/>
    <col min="11786" max="11787" width="12.42578125" style="64" customWidth="1"/>
    <col min="11788" max="11788" width="11" style="64" customWidth="1"/>
    <col min="11789" max="11789" width="22.28515625" style="64" customWidth="1"/>
    <col min="11790" max="11791" width="9.28515625" style="64" customWidth="1"/>
    <col min="11792" max="11793" width="11.42578125" style="64" customWidth="1"/>
    <col min="11794" max="12032" width="9.28515625" style="64"/>
    <col min="12033" max="12041" width="9" style="64" customWidth="1"/>
    <col min="12042" max="12043" width="12.42578125" style="64" customWidth="1"/>
    <col min="12044" max="12044" width="11" style="64" customWidth="1"/>
    <col min="12045" max="12045" width="22.28515625" style="64" customWidth="1"/>
    <col min="12046" max="12047" width="9.28515625" style="64" customWidth="1"/>
    <col min="12048" max="12049" width="11.42578125" style="64" customWidth="1"/>
    <col min="12050" max="12288" width="9.28515625" style="64"/>
    <col min="12289" max="12297" width="9" style="64" customWidth="1"/>
    <col min="12298" max="12299" width="12.42578125" style="64" customWidth="1"/>
    <col min="12300" max="12300" width="11" style="64" customWidth="1"/>
    <col min="12301" max="12301" width="22.28515625" style="64" customWidth="1"/>
    <col min="12302" max="12303" width="9.28515625" style="64" customWidth="1"/>
    <col min="12304" max="12305" width="11.42578125" style="64" customWidth="1"/>
    <col min="12306" max="12544" width="9.28515625" style="64"/>
    <col min="12545" max="12553" width="9" style="64" customWidth="1"/>
    <col min="12554" max="12555" width="12.42578125" style="64" customWidth="1"/>
    <col min="12556" max="12556" width="11" style="64" customWidth="1"/>
    <col min="12557" max="12557" width="22.28515625" style="64" customWidth="1"/>
    <col min="12558" max="12559" width="9.28515625" style="64" customWidth="1"/>
    <col min="12560" max="12561" width="11.42578125" style="64" customWidth="1"/>
    <col min="12562" max="12800" width="9.28515625" style="64"/>
    <col min="12801" max="12809" width="9" style="64" customWidth="1"/>
    <col min="12810" max="12811" width="12.42578125" style="64" customWidth="1"/>
    <col min="12812" max="12812" width="11" style="64" customWidth="1"/>
    <col min="12813" max="12813" width="22.28515625" style="64" customWidth="1"/>
    <col min="12814" max="12815" width="9.28515625" style="64" customWidth="1"/>
    <col min="12816" max="12817" width="11.42578125" style="64" customWidth="1"/>
    <col min="12818" max="13056" width="9.28515625" style="64"/>
    <col min="13057" max="13065" width="9" style="64" customWidth="1"/>
    <col min="13066" max="13067" width="12.42578125" style="64" customWidth="1"/>
    <col min="13068" max="13068" width="11" style="64" customWidth="1"/>
    <col min="13069" max="13069" width="22.28515625" style="64" customWidth="1"/>
    <col min="13070" max="13071" width="9.28515625" style="64" customWidth="1"/>
    <col min="13072" max="13073" width="11.42578125" style="64" customWidth="1"/>
    <col min="13074" max="13312" width="9.28515625" style="64"/>
    <col min="13313" max="13321" width="9" style="64" customWidth="1"/>
    <col min="13322" max="13323" width="12.42578125" style="64" customWidth="1"/>
    <col min="13324" max="13324" width="11" style="64" customWidth="1"/>
    <col min="13325" max="13325" width="22.28515625" style="64" customWidth="1"/>
    <col min="13326" max="13327" width="9.28515625" style="64" customWidth="1"/>
    <col min="13328" max="13329" width="11.42578125" style="64" customWidth="1"/>
    <col min="13330" max="13568" width="9.28515625" style="64"/>
    <col min="13569" max="13577" width="9" style="64" customWidth="1"/>
    <col min="13578" max="13579" width="12.42578125" style="64" customWidth="1"/>
    <col min="13580" max="13580" width="11" style="64" customWidth="1"/>
    <col min="13581" max="13581" width="22.28515625" style="64" customWidth="1"/>
    <col min="13582" max="13583" width="9.28515625" style="64" customWidth="1"/>
    <col min="13584" max="13585" width="11.42578125" style="64" customWidth="1"/>
    <col min="13586" max="13824" width="9.28515625" style="64"/>
    <col min="13825" max="13833" width="9" style="64" customWidth="1"/>
    <col min="13834" max="13835" width="12.42578125" style="64" customWidth="1"/>
    <col min="13836" max="13836" width="11" style="64" customWidth="1"/>
    <col min="13837" max="13837" width="22.28515625" style="64" customWidth="1"/>
    <col min="13838" max="13839" width="9.28515625" style="64" customWidth="1"/>
    <col min="13840" max="13841" width="11.42578125" style="64" customWidth="1"/>
    <col min="13842" max="14080" width="9.28515625" style="64"/>
    <col min="14081" max="14089" width="9" style="64" customWidth="1"/>
    <col min="14090" max="14091" width="12.42578125" style="64" customWidth="1"/>
    <col min="14092" max="14092" width="11" style="64" customWidth="1"/>
    <col min="14093" max="14093" width="22.28515625" style="64" customWidth="1"/>
    <col min="14094" max="14095" width="9.28515625" style="64" customWidth="1"/>
    <col min="14096" max="14097" width="11.42578125" style="64" customWidth="1"/>
    <col min="14098" max="14336" width="9.28515625" style="64"/>
    <col min="14337" max="14345" width="9" style="64" customWidth="1"/>
    <col min="14346" max="14347" width="12.42578125" style="64" customWidth="1"/>
    <col min="14348" max="14348" width="11" style="64" customWidth="1"/>
    <col min="14349" max="14349" width="22.28515625" style="64" customWidth="1"/>
    <col min="14350" max="14351" width="9.28515625" style="64" customWidth="1"/>
    <col min="14352" max="14353" width="11.42578125" style="64" customWidth="1"/>
    <col min="14354" max="14592" width="9.28515625" style="64"/>
    <col min="14593" max="14601" width="9" style="64" customWidth="1"/>
    <col min="14602" max="14603" width="12.42578125" style="64" customWidth="1"/>
    <col min="14604" max="14604" width="11" style="64" customWidth="1"/>
    <col min="14605" max="14605" width="22.28515625" style="64" customWidth="1"/>
    <col min="14606" max="14607" width="9.28515625" style="64" customWidth="1"/>
    <col min="14608" max="14609" width="11.42578125" style="64" customWidth="1"/>
    <col min="14610" max="14848" width="9.28515625" style="64"/>
    <col min="14849" max="14857" width="9" style="64" customWidth="1"/>
    <col min="14858" max="14859" width="12.42578125" style="64" customWidth="1"/>
    <col min="14860" max="14860" width="11" style="64" customWidth="1"/>
    <col min="14861" max="14861" width="22.28515625" style="64" customWidth="1"/>
    <col min="14862" max="14863" width="9.28515625" style="64" customWidth="1"/>
    <col min="14864" max="14865" width="11.42578125" style="64" customWidth="1"/>
    <col min="14866" max="15104" width="9.28515625" style="64"/>
    <col min="15105" max="15113" width="9" style="64" customWidth="1"/>
    <col min="15114" max="15115" width="12.42578125" style="64" customWidth="1"/>
    <col min="15116" max="15116" width="11" style="64" customWidth="1"/>
    <col min="15117" max="15117" width="22.28515625" style="64" customWidth="1"/>
    <col min="15118" max="15119" width="9.28515625" style="64" customWidth="1"/>
    <col min="15120" max="15121" width="11.42578125" style="64" customWidth="1"/>
    <col min="15122" max="15360" width="9.28515625" style="64"/>
    <col min="15361" max="15369" width="9" style="64" customWidth="1"/>
    <col min="15370" max="15371" width="12.42578125" style="64" customWidth="1"/>
    <col min="15372" max="15372" width="11" style="64" customWidth="1"/>
    <col min="15373" max="15373" width="22.28515625" style="64" customWidth="1"/>
    <col min="15374" max="15375" width="9.28515625" style="64" customWidth="1"/>
    <col min="15376" max="15377" width="11.42578125" style="64" customWidth="1"/>
    <col min="15378" max="15616" width="9.28515625" style="64"/>
    <col min="15617" max="15625" width="9" style="64" customWidth="1"/>
    <col min="15626" max="15627" width="12.42578125" style="64" customWidth="1"/>
    <col min="15628" max="15628" width="11" style="64" customWidth="1"/>
    <col min="15629" max="15629" width="22.28515625" style="64" customWidth="1"/>
    <col min="15630" max="15631" width="9.28515625" style="64" customWidth="1"/>
    <col min="15632" max="15633" width="11.42578125" style="64" customWidth="1"/>
    <col min="15634" max="15872" width="9.28515625" style="64"/>
    <col min="15873" max="15881" width="9" style="64" customWidth="1"/>
    <col min="15882" max="15883" width="12.42578125" style="64" customWidth="1"/>
    <col min="15884" max="15884" width="11" style="64" customWidth="1"/>
    <col min="15885" max="15885" width="22.28515625" style="64" customWidth="1"/>
    <col min="15886" max="15887" width="9.28515625" style="64" customWidth="1"/>
    <col min="15888" max="15889" width="11.42578125" style="64" customWidth="1"/>
    <col min="15890" max="16128" width="9.28515625" style="64"/>
    <col min="16129" max="16137" width="9" style="64" customWidth="1"/>
    <col min="16138" max="16139" width="12.42578125" style="64" customWidth="1"/>
    <col min="16140" max="16140" width="11" style="64" customWidth="1"/>
    <col min="16141" max="16141" width="22.28515625" style="64" customWidth="1"/>
    <col min="16142" max="16143" width="9.28515625" style="64" customWidth="1"/>
    <col min="16144" max="16145" width="11.42578125" style="64" customWidth="1"/>
    <col min="16146" max="16384" width="9.28515625" style="64"/>
  </cols>
  <sheetData>
    <row r="1" spans="1:17" ht="11.1" customHeight="1" x14ac:dyDescent="0.25">
      <c r="A1" s="662" t="s">
        <v>469</v>
      </c>
      <c r="B1" s="662"/>
      <c r="C1" s="662"/>
      <c r="D1" s="662"/>
      <c r="E1" s="662"/>
      <c r="F1" s="662"/>
      <c r="G1" s="662"/>
      <c r="H1" s="662"/>
      <c r="I1" s="662"/>
      <c r="J1" s="662"/>
      <c r="K1" s="662"/>
      <c r="L1" s="662"/>
      <c r="M1" s="662"/>
    </row>
    <row r="2" spans="1:17" ht="11.1" customHeight="1" x14ac:dyDescent="0.25">
      <c r="A2" s="662"/>
      <c r="B2" s="662"/>
      <c r="C2" s="662"/>
      <c r="D2" s="662"/>
      <c r="E2" s="662"/>
      <c r="F2" s="662"/>
      <c r="G2" s="662"/>
      <c r="H2" s="662"/>
      <c r="I2" s="662"/>
      <c r="J2" s="662"/>
      <c r="K2" s="662"/>
      <c r="L2" s="662"/>
      <c r="M2" s="662"/>
    </row>
    <row r="3" spans="1:17" ht="14.85" customHeight="1" x14ac:dyDescent="0.25">
      <c r="A3" s="663"/>
      <c r="B3" s="663"/>
      <c r="C3" s="663"/>
      <c r="D3" s="663"/>
      <c r="E3" s="663"/>
      <c r="F3" s="663"/>
      <c r="G3" s="663"/>
      <c r="H3" s="663"/>
      <c r="I3" s="663"/>
      <c r="J3" s="663"/>
      <c r="K3" s="663"/>
      <c r="L3" s="663"/>
      <c r="M3" s="663"/>
    </row>
    <row r="4" spans="1:17" ht="59.25" customHeight="1" x14ac:dyDescent="0.25">
      <c r="A4" s="664" t="s">
        <v>325</v>
      </c>
      <c r="B4" s="665"/>
      <c r="C4" s="665"/>
      <c r="D4" s="666"/>
      <c r="E4" s="666"/>
      <c r="F4" s="666"/>
      <c r="G4" s="666"/>
      <c r="H4" s="666"/>
      <c r="I4" s="666"/>
      <c r="J4" s="667" t="s">
        <v>326</v>
      </c>
      <c r="K4" s="666" t="s">
        <v>327</v>
      </c>
      <c r="L4" s="666" t="s">
        <v>328</v>
      </c>
      <c r="M4" s="669" t="s">
        <v>246</v>
      </c>
    </row>
    <row r="5" spans="1:17" ht="59.25" customHeight="1" x14ac:dyDescent="0.25">
      <c r="A5" s="240" t="s">
        <v>23</v>
      </c>
      <c r="B5" s="241" t="s">
        <v>47</v>
      </c>
      <c r="C5" s="241" t="s">
        <v>329</v>
      </c>
      <c r="D5" s="242" t="s">
        <v>330</v>
      </c>
      <c r="E5" s="242" t="s">
        <v>331</v>
      </c>
      <c r="F5" s="242" t="s">
        <v>332</v>
      </c>
      <c r="G5" s="242" t="s">
        <v>333</v>
      </c>
      <c r="H5" s="242" t="s">
        <v>334</v>
      </c>
      <c r="I5" s="242" t="s">
        <v>335</v>
      </c>
      <c r="J5" s="668"/>
      <c r="K5" s="666"/>
      <c r="L5" s="666"/>
      <c r="M5" s="669"/>
    </row>
    <row r="6" spans="1:17" ht="24.95" customHeight="1" x14ac:dyDescent="0.25">
      <c r="A6" s="65">
        <f>SUM(B6:I6)</f>
        <v>3036511</v>
      </c>
      <c r="B6" s="65">
        <v>8293</v>
      </c>
      <c r="C6" s="65">
        <v>3864</v>
      </c>
      <c r="D6" s="65">
        <v>1197919</v>
      </c>
      <c r="E6" s="65">
        <v>644907</v>
      </c>
      <c r="F6" s="65">
        <v>465802</v>
      </c>
      <c r="G6" s="65">
        <v>561987</v>
      </c>
      <c r="H6" s="65">
        <v>100662</v>
      </c>
      <c r="I6" s="65">
        <v>53077</v>
      </c>
      <c r="J6" s="65">
        <v>13997</v>
      </c>
      <c r="K6" s="65">
        <v>3050508</v>
      </c>
      <c r="L6" s="65">
        <v>6448496</v>
      </c>
      <c r="M6" s="66" t="s">
        <v>336</v>
      </c>
      <c r="O6" s="67"/>
      <c r="P6" s="68"/>
      <c r="Q6" s="68"/>
    </row>
  </sheetData>
  <mergeCells count="6">
    <mergeCell ref="A1:M3"/>
    <mergeCell ref="A4:I4"/>
    <mergeCell ref="J4:J5"/>
    <mergeCell ref="K4:K5"/>
    <mergeCell ref="L4:L5"/>
    <mergeCell ref="M4:M5"/>
  </mergeCells>
  <printOptions horizontalCentered="1"/>
  <pageMargins left="0.55118110236220474" right="0.55118110236220474" top="0.51181102362204722" bottom="0.51181102362204722" header="0.51181102362204722" footer="0.51181102362204722"/>
  <pageSetup paperSize="10"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8"/>
  <sheetViews>
    <sheetView rightToLeft="1" view="pageBreakPreview" zoomScale="90" zoomScaleNormal="100" zoomScaleSheetLayoutView="90" workbookViewId="0">
      <selection activeCell="G24" sqref="G24"/>
    </sheetView>
  </sheetViews>
  <sheetFormatPr defaultColWidth="11" defaultRowHeight="21" x14ac:dyDescent="0.25"/>
  <cols>
    <col min="1" max="1" width="11" style="94" customWidth="1"/>
    <col min="2" max="8" width="11" style="94"/>
    <col min="9" max="9" width="15.7109375" style="94" customWidth="1"/>
    <col min="10" max="256" width="11" style="94"/>
    <col min="257" max="257" width="11" style="94" customWidth="1"/>
    <col min="258" max="264" width="11" style="94"/>
    <col min="265" max="265" width="15.7109375" style="94" customWidth="1"/>
    <col min="266" max="512" width="11" style="94"/>
    <col min="513" max="513" width="11" style="94" customWidth="1"/>
    <col min="514" max="520" width="11" style="94"/>
    <col min="521" max="521" width="15.7109375" style="94" customWidth="1"/>
    <col min="522" max="768" width="11" style="94"/>
    <col min="769" max="769" width="11" style="94" customWidth="1"/>
    <col min="770" max="776" width="11" style="94"/>
    <col min="777" max="777" width="15.7109375" style="94" customWidth="1"/>
    <col min="778" max="1024" width="11" style="94"/>
    <col min="1025" max="1025" width="11" style="94" customWidth="1"/>
    <col min="1026" max="1032" width="11" style="94"/>
    <col min="1033" max="1033" width="15.7109375" style="94" customWidth="1"/>
    <col min="1034" max="1280" width="11" style="94"/>
    <col min="1281" max="1281" width="11" style="94" customWidth="1"/>
    <col min="1282" max="1288" width="11" style="94"/>
    <col min="1289" max="1289" width="15.7109375" style="94" customWidth="1"/>
    <col min="1290" max="1536" width="11" style="94"/>
    <col min="1537" max="1537" width="11" style="94" customWidth="1"/>
    <col min="1538" max="1544" width="11" style="94"/>
    <col min="1545" max="1545" width="15.7109375" style="94" customWidth="1"/>
    <col min="1546" max="1792" width="11" style="94"/>
    <col min="1793" max="1793" width="11" style="94" customWidth="1"/>
    <col min="1794" max="1800" width="11" style="94"/>
    <col min="1801" max="1801" width="15.7109375" style="94" customWidth="1"/>
    <col min="1802" max="2048" width="11" style="94"/>
    <col min="2049" max="2049" width="11" style="94" customWidth="1"/>
    <col min="2050" max="2056" width="11" style="94"/>
    <col min="2057" max="2057" width="15.7109375" style="94" customWidth="1"/>
    <col min="2058" max="2304" width="11" style="94"/>
    <col min="2305" max="2305" width="11" style="94" customWidth="1"/>
    <col min="2306" max="2312" width="11" style="94"/>
    <col min="2313" max="2313" width="15.7109375" style="94" customWidth="1"/>
    <col min="2314" max="2560" width="11" style="94"/>
    <col min="2561" max="2561" width="11" style="94" customWidth="1"/>
    <col min="2562" max="2568" width="11" style="94"/>
    <col min="2569" max="2569" width="15.7109375" style="94" customWidth="1"/>
    <col min="2570" max="2816" width="11" style="94"/>
    <col min="2817" max="2817" width="11" style="94" customWidth="1"/>
    <col min="2818" max="2824" width="11" style="94"/>
    <col min="2825" max="2825" width="15.7109375" style="94" customWidth="1"/>
    <col min="2826" max="3072" width="11" style="94"/>
    <col min="3073" max="3073" width="11" style="94" customWidth="1"/>
    <col min="3074" max="3080" width="11" style="94"/>
    <col min="3081" max="3081" width="15.7109375" style="94" customWidth="1"/>
    <col min="3082" max="3328" width="11" style="94"/>
    <col min="3329" max="3329" width="11" style="94" customWidth="1"/>
    <col min="3330" max="3336" width="11" style="94"/>
    <col min="3337" max="3337" width="15.7109375" style="94" customWidth="1"/>
    <col min="3338" max="3584" width="11" style="94"/>
    <col min="3585" max="3585" width="11" style="94" customWidth="1"/>
    <col min="3586" max="3592" width="11" style="94"/>
    <col min="3593" max="3593" width="15.7109375" style="94" customWidth="1"/>
    <col min="3594" max="3840" width="11" style="94"/>
    <col min="3841" max="3841" width="11" style="94" customWidth="1"/>
    <col min="3842" max="3848" width="11" style="94"/>
    <col min="3849" max="3849" width="15.7109375" style="94" customWidth="1"/>
    <col min="3850" max="4096" width="11" style="94"/>
    <col min="4097" max="4097" width="11" style="94" customWidth="1"/>
    <col min="4098" max="4104" width="11" style="94"/>
    <col min="4105" max="4105" width="15.7109375" style="94" customWidth="1"/>
    <col min="4106" max="4352" width="11" style="94"/>
    <col min="4353" max="4353" width="11" style="94" customWidth="1"/>
    <col min="4354" max="4360" width="11" style="94"/>
    <col min="4361" max="4361" width="15.7109375" style="94" customWidth="1"/>
    <col min="4362" max="4608" width="11" style="94"/>
    <col min="4609" max="4609" width="11" style="94" customWidth="1"/>
    <col min="4610" max="4616" width="11" style="94"/>
    <col min="4617" max="4617" width="15.7109375" style="94" customWidth="1"/>
    <col min="4618" max="4864" width="11" style="94"/>
    <col min="4865" max="4865" width="11" style="94" customWidth="1"/>
    <col min="4866" max="4872" width="11" style="94"/>
    <col min="4873" max="4873" width="15.7109375" style="94" customWidth="1"/>
    <col min="4874" max="5120" width="11" style="94"/>
    <col min="5121" max="5121" width="11" style="94" customWidth="1"/>
    <col min="5122" max="5128" width="11" style="94"/>
    <col min="5129" max="5129" width="15.7109375" style="94" customWidth="1"/>
    <col min="5130" max="5376" width="11" style="94"/>
    <col min="5377" max="5377" width="11" style="94" customWidth="1"/>
    <col min="5378" max="5384" width="11" style="94"/>
    <col min="5385" max="5385" width="15.7109375" style="94" customWidth="1"/>
    <col min="5386" max="5632" width="11" style="94"/>
    <col min="5633" max="5633" width="11" style="94" customWidth="1"/>
    <col min="5634" max="5640" width="11" style="94"/>
    <col min="5641" max="5641" width="15.7109375" style="94" customWidth="1"/>
    <col min="5642" max="5888" width="11" style="94"/>
    <col min="5889" max="5889" width="11" style="94" customWidth="1"/>
    <col min="5890" max="5896" width="11" style="94"/>
    <col min="5897" max="5897" width="15.7109375" style="94" customWidth="1"/>
    <col min="5898" max="6144" width="11" style="94"/>
    <col min="6145" max="6145" width="11" style="94" customWidth="1"/>
    <col min="6146" max="6152" width="11" style="94"/>
    <col min="6153" max="6153" width="15.7109375" style="94" customWidth="1"/>
    <col min="6154" max="6400" width="11" style="94"/>
    <col min="6401" max="6401" width="11" style="94" customWidth="1"/>
    <col min="6402" max="6408" width="11" style="94"/>
    <col min="6409" max="6409" width="15.7109375" style="94" customWidth="1"/>
    <col min="6410" max="6656" width="11" style="94"/>
    <col min="6657" max="6657" width="11" style="94" customWidth="1"/>
    <col min="6658" max="6664" width="11" style="94"/>
    <col min="6665" max="6665" width="15.7109375" style="94" customWidth="1"/>
    <col min="6666" max="6912" width="11" style="94"/>
    <col min="6913" max="6913" width="11" style="94" customWidth="1"/>
    <col min="6914" max="6920" width="11" style="94"/>
    <col min="6921" max="6921" width="15.7109375" style="94" customWidth="1"/>
    <col min="6922" max="7168" width="11" style="94"/>
    <col min="7169" max="7169" width="11" style="94" customWidth="1"/>
    <col min="7170" max="7176" width="11" style="94"/>
    <col min="7177" max="7177" width="15.7109375" style="94" customWidth="1"/>
    <col min="7178" max="7424" width="11" style="94"/>
    <col min="7425" max="7425" width="11" style="94" customWidth="1"/>
    <col min="7426" max="7432" width="11" style="94"/>
    <col min="7433" max="7433" width="15.7109375" style="94" customWidth="1"/>
    <col min="7434" max="7680" width="11" style="94"/>
    <col min="7681" max="7681" width="11" style="94" customWidth="1"/>
    <col min="7682" max="7688" width="11" style="94"/>
    <col min="7689" max="7689" width="15.7109375" style="94" customWidth="1"/>
    <col min="7690" max="7936" width="11" style="94"/>
    <col min="7937" max="7937" width="11" style="94" customWidth="1"/>
    <col min="7938" max="7944" width="11" style="94"/>
    <col min="7945" max="7945" width="15.7109375" style="94" customWidth="1"/>
    <col min="7946" max="8192" width="11" style="94"/>
    <col min="8193" max="8193" width="11" style="94" customWidth="1"/>
    <col min="8194" max="8200" width="11" style="94"/>
    <col min="8201" max="8201" width="15.7109375" style="94" customWidth="1"/>
    <col min="8202" max="8448" width="11" style="94"/>
    <col min="8449" max="8449" width="11" style="94" customWidth="1"/>
    <col min="8450" max="8456" width="11" style="94"/>
    <col min="8457" max="8457" width="15.7109375" style="94" customWidth="1"/>
    <col min="8458" max="8704" width="11" style="94"/>
    <col min="8705" max="8705" width="11" style="94" customWidth="1"/>
    <col min="8706" max="8712" width="11" style="94"/>
    <col min="8713" max="8713" width="15.7109375" style="94" customWidth="1"/>
    <col min="8714" max="8960" width="11" style="94"/>
    <col min="8961" max="8961" width="11" style="94" customWidth="1"/>
    <col min="8962" max="8968" width="11" style="94"/>
    <col min="8969" max="8969" width="15.7109375" style="94" customWidth="1"/>
    <col min="8970" max="9216" width="11" style="94"/>
    <col min="9217" max="9217" width="11" style="94" customWidth="1"/>
    <col min="9218" max="9224" width="11" style="94"/>
    <col min="9225" max="9225" width="15.7109375" style="94" customWidth="1"/>
    <col min="9226" max="9472" width="11" style="94"/>
    <col min="9473" max="9473" width="11" style="94" customWidth="1"/>
    <col min="9474" max="9480" width="11" style="94"/>
    <col min="9481" max="9481" width="15.7109375" style="94" customWidth="1"/>
    <col min="9482" max="9728" width="11" style="94"/>
    <col min="9729" max="9729" width="11" style="94" customWidth="1"/>
    <col min="9730" max="9736" width="11" style="94"/>
    <col min="9737" max="9737" width="15.7109375" style="94" customWidth="1"/>
    <col min="9738" max="9984" width="11" style="94"/>
    <col min="9985" max="9985" width="11" style="94" customWidth="1"/>
    <col min="9986" max="9992" width="11" style="94"/>
    <col min="9993" max="9993" width="15.7109375" style="94" customWidth="1"/>
    <col min="9994" max="10240" width="11" style="94"/>
    <col min="10241" max="10241" width="11" style="94" customWidth="1"/>
    <col min="10242" max="10248" width="11" style="94"/>
    <col min="10249" max="10249" width="15.7109375" style="94" customWidth="1"/>
    <col min="10250" max="10496" width="11" style="94"/>
    <col min="10497" max="10497" width="11" style="94" customWidth="1"/>
    <col min="10498" max="10504" width="11" style="94"/>
    <col min="10505" max="10505" width="15.7109375" style="94" customWidth="1"/>
    <col min="10506" max="10752" width="11" style="94"/>
    <col min="10753" max="10753" width="11" style="94" customWidth="1"/>
    <col min="10754" max="10760" width="11" style="94"/>
    <col min="10761" max="10761" width="15.7109375" style="94" customWidth="1"/>
    <col min="10762" max="11008" width="11" style="94"/>
    <col min="11009" max="11009" width="11" style="94" customWidth="1"/>
    <col min="11010" max="11016" width="11" style="94"/>
    <col min="11017" max="11017" width="15.7109375" style="94" customWidth="1"/>
    <col min="11018" max="11264" width="11" style="94"/>
    <col min="11265" max="11265" width="11" style="94" customWidth="1"/>
    <col min="11266" max="11272" width="11" style="94"/>
    <col min="11273" max="11273" width="15.7109375" style="94" customWidth="1"/>
    <col min="11274" max="11520" width="11" style="94"/>
    <col min="11521" max="11521" width="11" style="94" customWidth="1"/>
    <col min="11522" max="11528" width="11" style="94"/>
    <col min="11529" max="11529" width="15.7109375" style="94" customWidth="1"/>
    <col min="11530" max="11776" width="11" style="94"/>
    <col min="11777" max="11777" width="11" style="94" customWidth="1"/>
    <col min="11778" max="11784" width="11" style="94"/>
    <col min="11785" max="11785" width="15.7109375" style="94" customWidth="1"/>
    <col min="11786" max="12032" width="11" style="94"/>
    <col min="12033" max="12033" width="11" style="94" customWidth="1"/>
    <col min="12034" max="12040" width="11" style="94"/>
    <col min="12041" max="12041" width="15.7109375" style="94" customWidth="1"/>
    <col min="12042" max="12288" width="11" style="94"/>
    <col min="12289" max="12289" width="11" style="94" customWidth="1"/>
    <col min="12290" max="12296" width="11" style="94"/>
    <col min="12297" max="12297" width="15.7109375" style="94" customWidth="1"/>
    <col min="12298" max="12544" width="11" style="94"/>
    <col min="12545" max="12545" width="11" style="94" customWidth="1"/>
    <col min="12546" max="12552" width="11" style="94"/>
    <col min="12553" max="12553" width="15.7109375" style="94" customWidth="1"/>
    <col min="12554" max="12800" width="11" style="94"/>
    <col min="12801" max="12801" width="11" style="94" customWidth="1"/>
    <col min="12802" max="12808" width="11" style="94"/>
    <col min="12809" max="12809" width="15.7109375" style="94" customWidth="1"/>
    <col min="12810" max="13056" width="11" style="94"/>
    <col min="13057" max="13057" width="11" style="94" customWidth="1"/>
    <col min="13058" max="13064" width="11" style="94"/>
    <col min="13065" max="13065" width="15.7109375" style="94" customWidth="1"/>
    <col min="13066" max="13312" width="11" style="94"/>
    <col min="13313" max="13313" width="11" style="94" customWidth="1"/>
    <col min="13314" max="13320" width="11" style="94"/>
    <col min="13321" max="13321" width="15.7109375" style="94" customWidth="1"/>
    <col min="13322" max="13568" width="11" style="94"/>
    <col min="13569" max="13569" width="11" style="94" customWidth="1"/>
    <col min="13570" max="13576" width="11" style="94"/>
    <col min="13577" max="13577" width="15.7109375" style="94" customWidth="1"/>
    <col min="13578" max="13824" width="11" style="94"/>
    <col min="13825" max="13825" width="11" style="94" customWidth="1"/>
    <col min="13826" max="13832" width="11" style="94"/>
    <col min="13833" max="13833" width="15.7109375" style="94" customWidth="1"/>
    <col min="13834" max="14080" width="11" style="94"/>
    <col min="14081" max="14081" width="11" style="94" customWidth="1"/>
    <col min="14082" max="14088" width="11" style="94"/>
    <col min="14089" max="14089" width="15.7109375" style="94" customWidth="1"/>
    <col min="14090" max="14336" width="11" style="94"/>
    <col min="14337" max="14337" width="11" style="94" customWidth="1"/>
    <col min="14338" max="14344" width="11" style="94"/>
    <col min="14345" max="14345" width="15.7109375" style="94" customWidth="1"/>
    <col min="14346" max="14592" width="11" style="94"/>
    <col min="14593" max="14593" width="11" style="94" customWidth="1"/>
    <col min="14594" max="14600" width="11" style="94"/>
    <col min="14601" max="14601" width="15.7109375" style="94" customWidth="1"/>
    <col min="14602" max="14848" width="11" style="94"/>
    <col min="14849" max="14849" width="11" style="94" customWidth="1"/>
    <col min="14850" max="14856" width="11" style="94"/>
    <col min="14857" max="14857" width="15.7109375" style="94" customWidth="1"/>
    <col min="14858" max="15104" width="11" style="94"/>
    <col min="15105" max="15105" width="11" style="94" customWidth="1"/>
    <col min="15106" max="15112" width="11" style="94"/>
    <col min="15113" max="15113" width="15.7109375" style="94" customWidth="1"/>
    <col min="15114" max="15360" width="11" style="94"/>
    <col min="15361" max="15361" width="11" style="94" customWidth="1"/>
    <col min="15362" max="15368" width="11" style="94"/>
    <col min="15369" max="15369" width="15.7109375" style="94" customWidth="1"/>
    <col min="15370" max="15616" width="11" style="94"/>
    <col min="15617" max="15617" width="11" style="94" customWidth="1"/>
    <col min="15618" max="15624" width="11" style="94"/>
    <col min="15625" max="15625" width="15.7109375" style="94" customWidth="1"/>
    <col min="15626" max="15872" width="11" style="94"/>
    <col min="15873" max="15873" width="11" style="94" customWidth="1"/>
    <col min="15874" max="15880" width="11" style="94"/>
    <col min="15881" max="15881" width="15.7109375" style="94" customWidth="1"/>
    <col min="15882" max="16128" width="11" style="94"/>
    <col min="16129" max="16129" width="11" style="94" customWidth="1"/>
    <col min="16130" max="16136" width="11" style="94"/>
    <col min="16137" max="16137" width="15.7109375" style="94" customWidth="1"/>
    <col min="16138" max="16384" width="11" style="94"/>
  </cols>
  <sheetData>
    <row r="1" spans="1:22" ht="27" customHeight="1" x14ac:dyDescent="0.25">
      <c r="A1" s="670" t="s">
        <v>488</v>
      </c>
      <c r="B1" s="670"/>
      <c r="C1" s="670"/>
      <c r="D1" s="670"/>
      <c r="E1" s="670"/>
      <c r="F1" s="670"/>
      <c r="G1" s="670"/>
      <c r="H1" s="670"/>
      <c r="I1" s="670"/>
      <c r="J1" s="670"/>
      <c r="K1" s="670"/>
      <c r="L1" s="670"/>
      <c r="M1" s="670"/>
      <c r="N1" s="670"/>
      <c r="O1" s="670"/>
      <c r="P1" s="670"/>
      <c r="Q1" s="670"/>
      <c r="R1" s="670"/>
      <c r="S1" s="670"/>
      <c r="T1" s="670"/>
      <c r="U1" s="670"/>
      <c r="V1" s="670"/>
    </row>
    <row r="2" spans="1:22" ht="17.25" customHeight="1" thickBot="1" x14ac:dyDescent="0.3">
      <c r="A2" s="671" t="s">
        <v>425</v>
      </c>
      <c r="B2" s="671"/>
      <c r="D2" s="672" t="s">
        <v>150</v>
      </c>
      <c r="E2" s="672"/>
      <c r="F2" s="672"/>
      <c r="G2" s="672"/>
      <c r="I2" s="671" t="s">
        <v>151</v>
      </c>
      <c r="J2" s="671"/>
      <c r="K2" s="671"/>
      <c r="L2" s="671"/>
      <c r="N2" s="94" t="s">
        <v>426</v>
      </c>
      <c r="S2" s="674" t="s">
        <v>152</v>
      </c>
      <c r="T2" s="674"/>
      <c r="U2" s="674"/>
      <c r="V2" s="674"/>
    </row>
    <row r="3" spans="1:22" ht="17.25" customHeight="1" thickTop="1" x14ac:dyDescent="0.25">
      <c r="A3" s="295" t="s">
        <v>153</v>
      </c>
      <c r="B3" s="298" t="s">
        <v>154</v>
      </c>
      <c r="D3" s="672"/>
      <c r="E3" s="672"/>
      <c r="F3" s="672"/>
      <c r="G3" s="672"/>
      <c r="I3" s="675" t="s">
        <v>155</v>
      </c>
      <c r="J3" s="676"/>
      <c r="K3" s="677"/>
      <c r="L3" s="298" t="s">
        <v>154</v>
      </c>
      <c r="N3" s="678" t="s">
        <v>156</v>
      </c>
      <c r="O3" s="680" t="s">
        <v>427</v>
      </c>
      <c r="P3" s="677"/>
      <c r="Q3" s="681" t="s">
        <v>157</v>
      </c>
      <c r="S3" s="683" t="s">
        <v>158</v>
      </c>
      <c r="T3" s="685" t="s">
        <v>427</v>
      </c>
      <c r="U3" s="686"/>
      <c r="V3" s="687" t="s">
        <v>157</v>
      </c>
    </row>
    <row r="4" spans="1:22" ht="17.25" customHeight="1" thickBot="1" x14ac:dyDescent="0.3">
      <c r="A4" s="96" t="s">
        <v>159</v>
      </c>
      <c r="B4" s="97">
        <v>21</v>
      </c>
      <c r="D4" s="673"/>
      <c r="E4" s="673"/>
      <c r="F4" s="673"/>
      <c r="G4" s="673"/>
      <c r="I4" s="689" t="s">
        <v>160</v>
      </c>
      <c r="J4" s="690"/>
      <c r="K4" s="691"/>
      <c r="L4" s="695">
        <v>17</v>
      </c>
      <c r="N4" s="679"/>
      <c r="O4" s="315" t="s">
        <v>161</v>
      </c>
      <c r="P4" s="315" t="s">
        <v>162</v>
      </c>
      <c r="Q4" s="682"/>
      <c r="S4" s="684"/>
      <c r="T4" s="128" t="s">
        <v>161</v>
      </c>
      <c r="U4" s="128" t="s">
        <v>162</v>
      </c>
      <c r="V4" s="688"/>
    </row>
    <row r="5" spans="1:22" ht="17.25" customHeight="1" thickTop="1" x14ac:dyDescent="0.25">
      <c r="A5" s="96" t="s">
        <v>163</v>
      </c>
      <c r="B5" s="97">
        <v>56</v>
      </c>
      <c r="D5" s="295" t="s">
        <v>21</v>
      </c>
      <c r="E5" s="296" t="s">
        <v>161</v>
      </c>
      <c r="F5" s="296" t="s">
        <v>162</v>
      </c>
      <c r="G5" s="95" t="s">
        <v>154</v>
      </c>
      <c r="I5" s="692"/>
      <c r="J5" s="693"/>
      <c r="K5" s="694"/>
      <c r="L5" s="696"/>
      <c r="N5" s="100">
        <v>10000</v>
      </c>
      <c r="O5" s="381">
        <v>4</v>
      </c>
      <c r="P5" s="381">
        <v>79</v>
      </c>
      <c r="Q5" s="97">
        <f t="shared" ref="Q5:Q11" si="0">SUM(O5:P5)</f>
        <v>83</v>
      </c>
      <c r="S5" s="101" t="s">
        <v>164</v>
      </c>
      <c r="T5" s="99">
        <v>32</v>
      </c>
      <c r="U5" s="99">
        <v>405</v>
      </c>
      <c r="V5" s="102">
        <f t="shared" ref="V5:V10" si="1">SUM(T5:U5)</f>
        <v>437</v>
      </c>
    </row>
    <row r="6" spans="1:22" ht="15.75" customHeight="1" x14ac:dyDescent="0.25">
      <c r="A6" s="96" t="s">
        <v>165</v>
      </c>
      <c r="B6" s="97">
        <v>56</v>
      </c>
      <c r="D6" s="96" t="s">
        <v>166</v>
      </c>
      <c r="E6" s="98">
        <v>5</v>
      </c>
      <c r="F6" s="98">
        <v>218</v>
      </c>
      <c r="G6" s="97">
        <f>SUM(E6:F6)</f>
        <v>223</v>
      </c>
      <c r="I6" s="697" t="s">
        <v>167</v>
      </c>
      <c r="J6" s="698"/>
      <c r="K6" s="699"/>
      <c r="L6" s="695">
        <v>182</v>
      </c>
      <c r="N6" s="100">
        <v>20000</v>
      </c>
      <c r="O6" s="381">
        <v>1</v>
      </c>
      <c r="P6" s="381">
        <v>84</v>
      </c>
      <c r="Q6" s="97">
        <f t="shared" si="0"/>
        <v>85</v>
      </c>
      <c r="S6" s="101" t="s">
        <v>168</v>
      </c>
      <c r="T6" s="99">
        <v>0</v>
      </c>
      <c r="U6" s="99">
        <v>0</v>
      </c>
      <c r="V6" s="102">
        <f t="shared" si="1"/>
        <v>0</v>
      </c>
    </row>
    <row r="7" spans="1:22" ht="15.75" customHeight="1" x14ac:dyDescent="0.25">
      <c r="A7" s="96" t="s">
        <v>169</v>
      </c>
      <c r="B7" s="97">
        <v>200</v>
      </c>
      <c r="D7" s="96" t="s">
        <v>170</v>
      </c>
      <c r="E7" s="98">
        <v>0</v>
      </c>
      <c r="F7" s="98">
        <v>4</v>
      </c>
      <c r="G7" s="97">
        <f t="shared" ref="G7:G20" si="2">SUM(E7:F7)</f>
        <v>4</v>
      </c>
      <c r="I7" s="700"/>
      <c r="J7" s="701"/>
      <c r="K7" s="702"/>
      <c r="L7" s="696"/>
      <c r="N7" s="100">
        <v>30000</v>
      </c>
      <c r="O7" s="381">
        <v>15</v>
      </c>
      <c r="P7" s="381">
        <v>109</v>
      </c>
      <c r="Q7" s="97">
        <f t="shared" si="0"/>
        <v>124</v>
      </c>
      <c r="S7" s="101" t="s">
        <v>171</v>
      </c>
      <c r="T7" s="99">
        <v>1</v>
      </c>
      <c r="U7" s="99">
        <v>79</v>
      </c>
      <c r="V7" s="102">
        <f t="shared" si="1"/>
        <v>80</v>
      </c>
    </row>
    <row r="8" spans="1:22" ht="15.75" customHeight="1" x14ac:dyDescent="0.25">
      <c r="A8" s="96" t="s">
        <v>172</v>
      </c>
      <c r="B8" s="97">
        <v>134</v>
      </c>
      <c r="D8" s="96" t="s">
        <v>173</v>
      </c>
      <c r="E8" s="98">
        <v>1</v>
      </c>
      <c r="F8" s="98">
        <v>3</v>
      </c>
      <c r="G8" s="97">
        <f t="shared" si="2"/>
        <v>4</v>
      </c>
      <c r="I8" s="697" t="s">
        <v>174</v>
      </c>
      <c r="J8" s="698"/>
      <c r="K8" s="699"/>
      <c r="L8" s="695">
        <v>93</v>
      </c>
      <c r="N8" s="100">
        <v>40000</v>
      </c>
      <c r="O8" s="381">
        <v>13</v>
      </c>
      <c r="P8" s="381">
        <v>161</v>
      </c>
      <c r="Q8" s="97">
        <f t="shared" si="0"/>
        <v>174</v>
      </c>
      <c r="S8" s="101" t="s">
        <v>175</v>
      </c>
      <c r="T8" s="99">
        <v>0</v>
      </c>
      <c r="U8" s="99">
        <v>1</v>
      </c>
      <c r="V8" s="102">
        <f t="shared" si="1"/>
        <v>1</v>
      </c>
    </row>
    <row r="9" spans="1:22" ht="15.75" customHeight="1" x14ac:dyDescent="0.25">
      <c r="A9" s="96" t="s">
        <v>176</v>
      </c>
      <c r="B9" s="97">
        <v>49</v>
      </c>
      <c r="D9" s="96" t="s">
        <v>177</v>
      </c>
      <c r="E9" s="98">
        <v>2</v>
      </c>
      <c r="F9" s="98">
        <v>7</v>
      </c>
      <c r="G9" s="97">
        <f t="shared" si="2"/>
        <v>9</v>
      </c>
      <c r="I9" s="700"/>
      <c r="J9" s="701"/>
      <c r="K9" s="702"/>
      <c r="L9" s="696"/>
      <c r="N9" s="100">
        <v>70000</v>
      </c>
      <c r="O9" s="381">
        <v>0</v>
      </c>
      <c r="P9" s="381">
        <v>43</v>
      </c>
      <c r="Q9" s="97">
        <f t="shared" si="0"/>
        <v>43</v>
      </c>
      <c r="S9" s="101" t="s">
        <v>178</v>
      </c>
      <c r="T9" s="99">
        <v>0</v>
      </c>
      <c r="U9" s="99">
        <v>0</v>
      </c>
      <c r="V9" s="102">
        <f t="shared" si="1"/>
        <v>0</v>
      </c>
    </row>
    <row r="10" spans="1:22" ht="15.75" customHeight="1" x14ac:dyDescent="0.25">
      <c r="A10" s="96" t="s">
        <v>179</v>
      </c>
      <c r="B10" s="97">
        <v>0</v>
      </c>
      <c r="D10" s="96" t="s">
        <v>180</v>
      </c>
      <c r="E10" s="98">
        <v>0</v>
      </c>
      <c r="F10" s="98">
        <v>3</v>
      </c>
      <c r="G10" s="97">
        <f t="shared" si="2"/>
        <v>3</v>
      </c>
      <c r="I10" s="697" t="s">
        <v>181</v>
      </c>
      <c r="J10" s="698"/>
      <c r="K10" s="699"/>
      <c r="L10" s="695">
        <v>115</v>
      </c>
      <c r="N10" s="100">
        <v>80000</v>
      </c>
      <c r="O10" s="381">
        <v>0</v>
      </c>
      <c r="P10" s="381">
        <v>9</v>
      </c>
      <c r="Q10" s="97">
        <f t="shared" si="0"/>
        <v>9</v>
      </c>
      <c r="S10" s="101" t="s">
        <v>47</v>
      </c>
      <c r="T10" s="99">
        <v>0</v>
      </c>
      <c r="U10" s="99">
        <v>0</v>
      </c>
      <c r="V10" s="102">
        <f t="shared" si="1"/>
        <v>0</v>
      </c>
    </row>
    <row r="11" spans="1:22" ht="15.75" customHeight="1" thickBot="1" x14ac:dyDescent="0.3">
      <c r="A11" s="96" t="s">
        <v>182</v>
      </c>
      <c r="B11" s="97">
        <v>2</v>
      </c>
      <c r="D11" s="96" t="s">
        <v>183</v>
      </c>
      <c r="E11" s="98">
        <v>0</v>
      </c>
      <c r="F11" s="98">
        <v>1</v>
      </c>
      <c r="G11" s="97">
        <f t="shared" si="2"/>
        <v>1</v>
      </c>
      <c r="I11" s="700"/>
      <c r="J11" s="701"/>
      <c r="K11" s="702"/>
      <c r="L11" s="696"/>
      <c r="N11" s="101" t="s">
        <v>428</v>
      </c>
      <c r="O11" s="98">
        <v>0</v>
      </c>
      <c r="P11" s="98">
        <v>0</v>
      </c>
      <c r="Q11" s="97">
        <f t="shared" si="0"/>
        <v>0</v>
      </c>
      <c r="S11" s="103" t="s">
        <v>184</v>
      </c>
      <c r="T11" s="104">
        <f>SUM(T5:T10)</f>
        <v>33</v>
      </c>
      <c r="U11" s="104">
        <f>SUM(U5:U10)</f>
        <v>485</v>
      </c>
      <c r="V11" s="105">
        <f>SUM(V5:V10)</f>
        <v>518</v>
      </c>
    </row>
    <row r="12" spans="1:22" ht="15.75" customHeight="1" thickTop="1" thickBot="1" x14ac:dyDescent="0.3">
      <c r="A12" s="106" t="s">
        <v>185</v>
      </c>
      <c r="B12" s="97">
        <v>0</v>
      </c>
      <c r="D12" s="96" t="s">
        <v>186</v>
      </c>
      <c r="E12" s="98">
        <v>4</v>
      </c>
      <c r="F12" s="98">
        <v>20</v>
      </c>
      <c r="G12" s="97">
        <f t="shared" si="2"/>
        <v>24</v>
      </c>
      <c r="I12" s="697" t="s">
        <v>187</v>
      </c>
      <c r="J12" s="698"/>
      <c r="K12" s="699"/>
      <c r="L12" s="695">
        <v>24</v>
      </c>
      <c r="N12" s="103" t="s">
        <v>184</v>
      </c>
      <c r="O12" s="107">
        <f>SUM(O5:O11)</f>
        <v>33</v>
      </c>
      <c r="P12" s="107">
        <f>SUM(P5:P11)</f>
        <v>485</v>
      </c>
      <c r="Q12" s="108">
        <f>SUM(Q5:Q11)</f>
        <v>518</v>
      </c>
    </row>
    <row r="13" spans="1:22" ht="15.75" customHeight="1" thickTop="1" x14ac:dyDescent="0.25">
      <c r="A13" s="96" t="s">
        <v>188</v>
      </c>
      <c r="B13" s="97">
        <v>0</v>
      </c>
      <c r="D13" s="96" t="s">
        <v>189</v>
      </c>
      <c r="E13" s="98">
        <v>0</v>
      </c>
      <c r="F13" s="98">
        <v>0</v>
      </c>
      <c r="G13" s="97">
        <f t="shared" si="2"/>
        <v>0</v>
      </c>
      <c r="I13" s="700"/>
      <c r="J13" s="701"/>
      <c r="K13" s="702"/>
      <c r="L13" s="696"/>
      <c r="N13" s="301"/>
      <c r="O13" s="293"/>
      <c r="P13" s="293"/>
      <c r="Q13" s="293"/>
    </row>
    <row r="14" spans="1:22" ht="15.75" customHeight="1" thickBot="1" x14ac:dyDescent="0.3">
      <c r="A14" s="96" t="s">
        <v>190</v>
      </c>
      <c r="B14" s="97">
        <v>0</v>
      </c>
      <c r="D14" s="96" t="s">
        <v>191</v>
      </c>
      <c r="E14" s="98">
        <v>7</v>
      </c>
      <c r="F14" s="98">
        <v>36</v>
      </c>
      <c r="G14" s="97">
        <f t="shared" si="2"/>
        <v>43</v>
      </c>
      <c r="I14" s="697" t="s">
        <v>192</v>
      </c>
      <c r="J14" s="698"/>
      <c r="K14" s="699"/>
      <c r="L14" s="695">
        <v>87</v>
      </c>
      <c r="N14" s="94" t="s">
        <v>193</v>
      </c>
    </row>
    <row r="15" spans="1:22" ht="15.75" customHeight="1" thickTop="1" x14ac:dyDescent="0.25">
      <c r="A15" s="101" t="s">
        <v>194</v>
      </c>
      <c r="B15" s="97">
        <v>0</v>
      </c>
      <c r="D15" s="110" t="s">
        <v>195</v>
      </c>
      <c r="E15" s="98">
        <v>8</v>
      </c>
      <c r="F15" s="98">
        <v>64</v>
      </c>
      <c r="G15" s="97">
        <f t="shared" si="2"/>
        <v>72</v>
      </c>
      <c r="I15" s="700"/>
      <c r="J15" s="701"/>
      <c r="K15" s="702"/>
      <c r="L15" s="696"/>
      <c r="N15" s="708" t="s">
        <v>196</v>
      </c>
      <c r="O15" s="680" t="s">
        <v>427</v>
      </c>
      <c r="P15" s="677"/>
      <c r="Q15" s="681" t="s">
        <v>157</v>
      </c>
    </row>
    <row r="16" spans="1:22" ht="17.25" customHeight="1" thickBot="1" x14ac:dyDescent="0.3">
      <c r="A16" s="111" t="s">
        <v>184</v>
      </c>
      <c r="B16" s="108">
        <f>SUM(B4:B15)</f>
        <v>518</v>
      </c>
      <c r="D16" s="101" t="s">
        <v>197</v>
      </c>
      <c r="E16" s="98">
        <v>3</v>
      </c>
      <c r="F16" s="98">
        <v>20</v>
      </c>
      <c r="G16" s="97">
        <f t="shared" si="2"/>
        <v>23</v>
      </c>
      <c r="I16" s="697" t="s">
        <v>184</v>
      </c>
      <c r="J16" s="698"/>
      <c r="K16" s="699"/>
      <c r="L16" s="695">
        <f>SUM(L4:L15)</f>
        <v>518</v>
      </c>
      <c r="N16" s="709"/>
      <c r="O16" s="315" t="s">
        <v>161</v>
      </c>
      <c r="P16" s="315" t="s">
        <v>162</v>
      </c>
      <c r="Q16" s="682"/>
    </row>
    <row r="17" spans="1:21" ht="17.25" customHeight="1" thickTop="1" thickBot="1" x14ac:dyDescent="0.3">
      <c r="A17" s="710" t="s">
        <v>198</v>
      </c>
      <c r="B17" s="710"/>
      <c r="D17" s="96" t="s">
        <v>199</v>
      </c>
      <c r="E17" s="98">
        <v>0</v>
      </c>
      <c r="F17" s="98">
        <v>1</v>
      </c>
      <c r="G17" s="97">
        <f t="shared" si="2"/>
        <v>1</v>
      </c>
      <c r="I17" s="703"/>
      <c r="J17" s="704"/>
      <c r="K17" s="705"/>
      <c r="L17" s="706"/>
      <c r="N17" s="96" t="s">
        <v>200</v>
      </c>
      <c r="O17" s="381">
        <v>0</v>
      </c>
      <c r="P17" s="381">
        <v>16</v>
      </c>
      <c r="Q17" s="97">
        <f t="shared" ref="Q17:Q22" si="3">SUM(O17:P17)</f>
        <v>16</v>
      </c>
      <c r="U17" s="94">
        <v>5</v>
      </c>
    </row>
    <row r="18" spans="1:21" ht="17.25" customHeight="1" thickTop="1" x14ac:dyDescent="0.25">
      <c r="A18" s="295" t="s">
        <v>201</v>
      </c>
      <c r="B18" s="95" t="s">
        <v>154</v>
      </c>
      <c r="D18" s="96" t="s">
        <v>202</v>
      </c>
      <c r="E18" s="98">
        <v>0</v>
      </c>
      <c r="F18" s="98">
        <v>10</v>
      </c>
      <c r="G18" s="97">
        <f t="shared" si="2"/>
        <v>10</v>
      </c>
      <c r="I18" s="711"/>
      <c r="J18" s="711"/>
      <c r="K18" s="711"/>
      <c r="L18" s="293"/>
      <c r="N18" s="96" t="s">
        <v>203</v>
      </c>
      <c r="O18" s="381">
        <v>1</v>
      </c>
      <c r="P18" s="381">
        <v>40</v>
      </c>
      <c r="Q18" s="97">
        <f t="shared" si="3"/>
        <v>41</v>
      </c>
      <c r="U18" s="94">
        <v>0</v>
      </c>
    </row>
    <row r="19" spans="1:21" ht="17.25" customHeight="1" thickBot="1" x14ac:dyDescent="0.3">
      <c r="A19" s="96" t="s">
        <v>204</v>
      </c>
      <c r="B19" s="97">
        <v>1</v>
      </c>
      <c r="D19" s="96" t="s">
        <v>205</v>
      </c>
      <c r="E19" s="98">
        <v>0</v>
      </c>
      <c r="F19" s="98">
        <v>13</v>
      </c>
      <c r="G19" s="97">
        <f t="shared" si="2"/>
        <v>13</v>
      </c>
      <c r="I19" s="112" t="s">
        <v>206</v>
      </c>
      <c r="J19" s="112"/>
      <c r="K19" s="112"/>
      <c r="L19" s="112"/>
      <c r="N19" s="96" t="s">
        <v>207</v>
      </c>
      <c r="O19" s="381">
        <v>2</v>
      </c>
      <c r="P19" s="381">
        <v>29</v>
      </c>
      <c r="Q19" s="97">
        <f t="shared" si="3"/>
        <v>31</v>
      </c>
      <c r="U19" s="94">
        <v>1</v>
      </c>
    </row>
    <row r="20" spans="1:21" ht="17.25" customHeight="1" thickTop="1" thickBot="1" x14ac:dyDescent="0.3">
      <c r="A20" s="96" t="s">
        <v>208</v>
      </c>
      <c r="B20" s="97">
        <v>73</v>
      </c>
      <c r="D20" s="111" t="s">
        <v>184</v>
      </c>
      <c r="E20" s="107">
        <f>SUM(E6:E19)</f>
        <v>30</v>
      </c>
      <c r="F20" s="107">
        <f>SUM(F6:F19)</f>
        <v>400</v>
      </c>
      <c r="G20" s="108">
        <f t="shared" si="2"/>
        <v>430</v>
      </c>
      <c r="I20" s="129" t="s">
        <v>209</v>
      </c>
      <c r="J20" s="297" t="s">
        <v>161</v>
      </c>
      <c r="K20" s="297" t="s">
        <v>162</v>
      </c>
      <c r="L20" s="113" t="s">
        <v>23</v>
      </c>
      <c r="N20" s="96" t="s">
        <v>210</v>
      </c>
      <c r="O20" s="381">
        <v>13</v>
      </c>
      <c r="P20" s="381">
        <v>248</v>
      </c>
      <c r="Q20" s="97">
        <f t="shared" si="3"/>
        <v>261</v>
      </c>
      <c r="U20" s="94">
        <v>2</v>
      </c>
    </row>
    <row r="21" spans="1:21" ht="17.25" customHeight="1" thickTop="1" thickBot="1" x14ac:dyDescent="0.3">
      <c r="A21" s="101" t="s">
        <v>211</v>
      </c>
      <c r="B21" s="97">
        <v>242</v>
      </c>
      <c r="D21" s="94" t="s">
        <v>212</v>
      </c>
      <c r="I21" s="101" t="s">
        <v>213</v>
      </c>
      <c r="J21" s="99">
        <v>33</v>
      </c>
      <c r="K21" s="99">
        <v>477</v>
      </c>
      <c r="L21" s="102">
        <f>SUM(J21:K21)</f>
        <v>510</v>
      </c>
      <c r="N21" s="96" t="s">
        <v>214</v>
      </c>
      <c r="O21" s="381">
        <v>16</v>
      </c>
      <c r="P21" s="381">
        <v>146</v>
      </c>
      <c r="Q21" s="97">
        <f t="shared" si="3"/>
        <v>162</v>
      </c>
      <c r="U21" s="94">
        <v>0</v>
      </c>
    </row>
    <row r="22" spans="1:21" ht="17.25" customHeight="1" thickTop="1" x14ac:dyDescent="0.25">
      <c r="A22" s="96">
        <v>16</v>
      </c>
      <c r="B22" s="97">
        <v>103</v>
      </c>
      <c r="D22" s="295" t="s">
        <v>215</v>
      </c>
      <c r="E22" s="95" t="s">
        <v>154</v>
      </c>
      <c r="F22" s="114"/>
      <c r="G22" s="299"/>
      <c r="I22" s="101" t="s">
        <v>216</v>
      </c>
      <c r="J22" s="99">
        <v>0</v>
      </c>
      <c r="K22" s="99">
        <v>8</v>
      </c>
      <c r="L22" s="102">
        <f>SUM(J22:K22)</f>
        <v>8</v>
      </c>
      <c r="N22" s="96" t="s">
        <v>217</v>
      </c>
      <c r="O22" s="381">
        <v>1</v>
      </c>
      <c r="P22" s="381">
        <v>6</v>
      </c>
      <c r="Q22" s="97">
        <f t="shared" si="3"/>
        <v>7</v>
      </c>
      <c r="U22" s="94">
        <v>0</v>
      </c>
    </row>
    <row r="23" spans="1:21" ht="17.25" customHeight="1" thickBot="1" x14ac:dyDescent="0.3">
      <c r="A23" s="115">
        <v>17</v>
      </c>
      <c r="B23" s="97">
        <v>34</v>
      </c>
      <c r="D23" s="96" t="s">
        <v>218</v>
      </c>
      <c r="E23" s="97">
        <v>2</v>
      </c>
      <c r="F23" s="116"/>
      <c r="G23" s="293"/>
      <c r="I23" s="101" t="s">
        <v>219</v>
      </c>
      <c r="J23" s="99">
        <v>0</v>
      </c>
      <c r="K23" s="99">
        <v>0</v>
      </c>
      <c r="L23" s="102">
        <f>SUM(J23:K23)</f>
        <v>0</v>
      </c>
      <c r="N23" s="111" t="s">
        <v>184</v>
      </c>
      <c r="O23" s="107">
        <f>SUM(O17:O22)</f>
        <v>33</v>
      </c>
      <c r="P23" s="107">
        <f>SUM(P17:P22)</f>
        <v>485</v>
      </c>
      <c r="Q23" s="108">
        <f>SUM(Q17:Q22)</f>
        <v>518</v>
      </c>
      <c r="U23" s="94">
        <v>4</v>
      </c>
    </row>
    <row r="24" spans="1:21" ht="17.25" customHeight="1" thickTop="1" thickBot="1" x14ac:dyDescent="0.3">
      <c r="A24" s="96">
        <v>18</v>
      </c>
      <c r="B24" s="97">
        <v>34</v>
      </c>
      <c r="D24" s="96" t="s">
        <v>220</v>
      </c>
      <c r="E24" s="97">
        <v>133</v>
      </c>
      <c r="F24" s="116"/>
      <c r="G24" s="293"/>
      <c r="I24" s="101" t="s">
        <v>184</v>
      </c>
      <c r="J24" s="99">
        <f>SUM(J21:J23)</f>
        <v>33</v>
      </c>
      <c r="K24" s="99">
        <f>SUM(K21:K23)</f>
        <v>485</v>
      </c>
      <c r="L24" s="102">
        <f>SUM(L21:L23)</f>
        <v>518</v>
      </c>
      <c r="U24" s="94">
        <v>0</v>
      </c>
    </row>
    <row r="25" spans="1:21" ht="17.25" customHeight="1" thickTop="1" thickBot="1" x14ac:dyDescent="0.3">
      <c r="A25" s="96">
        <v>19</v>
      </c>
      <c r="B25" s="97">
        <v>12</v>
      </c>
      <c r="D25" s="96" t="s">
        <v>221</v>
      </c>
      <c r="E25" s="97">
        <v>301</v>
      </c>
      <c r="F25" s="116"/>
      <c r="G25" s="293"/>
      <c r="I25" s="117"/>
      <c r="J25" s="117"/>
      <c r="K25" s="117"/>
      <c r="L25" s="117"/>
      <c r="N25" s="94" t="s">
        <v>222</v>
      </c>
      <c r="U25" s="94">
        <v>7</v>
      </c>
    </row>
    <row r="26" spans="1:21" ht="17.25" customHeight="1" thickTop="1" x14ac:dyDescent="0.25">
      <c r="A26" s="96">
        <v>20</v>
      </c>
      <c r="B26" s="97">
        <v>19</v>
      </c>
      <c r="D26" s="96" t="s">
        <v>223</v>
      </c>
      <c r="E26" s="97">
        <v>82</v>
      </c>
      <c r="F26" s="116"/>
      <c r="G26" s="293"/>
      <c r="I26" s="300"/>
      <c r="J26" s="300"/>
      <c r="K26" s="300"/>
      <c r="L26" s="300"/>
      <c r="N26" s="678" t="s">
        <v>224</v>
      </c>
      <c r="O26" s="680" t="s">
        <v>427</v>
      </c>
      <c r="P26" s="677"/>
      <c r="Q26" s="681" t="s">
        <v>157</v>
      </c>
      <c r="U26" s="94">
        <v>8</v>
      </c>
    </row>
    <row r="27" spans="1:21" ht="17.25" customHeight="1" x14ac:dyDescent="0.25">
      <c r="A27" s="101" t="s">
        <v>429</v>
      </c>
      <c r="B27" s="97">
        <v>0</v>
      </c>
      <c r="D27" s="96">
        <v>61</v>
      </c>
      <c r="E27" s="97">
        <v>0</v>
      </c>
      <c r="F27" s="116"/>
      <c r="G27" s="293"/>
      <c r="I27" s="300"/>
      <c r="J27" s="300"/>
      <c r="K27" s="300"/>
      <c r="L27" s="300"/>
      <c r="N27" s="679"/>
      <c r="O27" s="315" t="s">
        <v>161</v>
      </c>
      <c r="P27" s="315" t="s">
        <v>162</v>
      </c>
      <c r="Q27" s="682"/>
      <c r="U27" s="94">
        <v>3</v>
      </c>
    </row>
    <row r="28" spans="1:21" ht="16.5" customHeight="1" thickBot="1" x14ac:dyDescent="0.3">
      <c r="A28" s="111" t="s">
        <v>184</v>
      </c>
      <c r="B28" s="108">
        <f>SUM(B19:B27)</f>
        <v>518</v>
      </c>
      <c r="D28" s="115">
        <v>62</v>
      </c>
      <c r="E28" s="97">
        <v>0</v>
      </c>
      <c r="F28" s="116"/>
      <c r="G28" s="293"/>
      <c r="H28" s="118"/>
      <c r="I28" s="300"/>
      <c r="J28" s="300"/>
      <c r="K28" s="300"/>
      <c r="L28" s="300"/>
      <c r="N28" s="96" t="s">
        <v>225</v>
      </c>
      <c r="O28" s="381">
        <v>7</v>
      </c>
      <c r="P28" s="381">
        <v>14</v>
      </c>
      <c r="Q28" s="97">
        <f>SUM(O28:P28)</f>
        <v>21</v>
      </c>
      <c r="U28" s="94">
        <v>0</v>
      </c>
    </row>
    <row r="29" spans="1:21" ht="15" customHeight="1" thickTop="1" x14ac:dyDescent="0.25">
      <c r="A29" s="119"/>
      <c r="B29" s="119"/>
      <c r="D29" s="96">
        <v>63</v>
      </c>
      <c r="E29" s="97">
        <v>0</v>
      </c>
      <c r="F29" s="116"/>
      <c r="G29" s="293"/>
      <c r="I29" s="707"/>
      <c r="J29" s="707"/>
      <c r="K29" s="707"/>
      <c r="L29" s="707"/>
      <c r="N29" s="96" t="s">
        <v>226</v>
      </c>
      <c r="O29" s="381">
        <v>26</v>
      </c>
      <c r="P29" s="381">
        <v>471</v>
      </c>
      <c r="Q29" s="97">
        <f>SUM(O29:P29)</f>
        <v>497</v>
      </c>
      <c r="U29" s="94">
        <v>0</v>
      </c>
    </row>
    <row r="30" spans="1:21" ht="15" customHeight="1" x14ac:dyDescent="0.25">
      <c r="A30" s="293"/>
      <c r="B30" s="293"/>
      <c r="D30" s="96">
        <v>64</v>
      </c>
      <c r="E30" s="97">
        <v>0</v>
      </c>
      <c r="F30" s="116"/>
      <c r="G30" s="293"/>
      <c r="I30" s="300"/>
      <c r="J30" s="300"/>
      <c r="K30" s="112"/>
      <c r="L30" s="300"/>
      <c r="M30" s="118"/>
      <c r="N30" s="101" t="s">
        <v>47</v>
      </c>
      <c r="O30" s="99">
        <v>0</v>
      </c>
      <c r="P30" s="99">
        <v>0</v>
      </c>
      <c r="Q30" s="102">
        <f>SUM(O30:P30)</f>
        <v>0</v>
      </c>
      <c r="U30" s="94">
        <v>0</v>
      </c>
    </row>
    <row r="31" spans="1:21" ht="15" customHeight="1" thickBot="1" x14ac:dyDescent="0.3">
      <c r="A31" s="293"/>
      <c r="B31" s="293"/>
      <c r="D31" s="96">
        <v>65</v>
      </c>
      <c r="E31" s="97">
        <v>0</v>
      </c>
      <c r="F31" s="116"/>
      <c r="G31" s="293"/>
      <c r="H31" s="293"/>
      <c r="I31" s="300"/>
      <c r="J31" s="300"/>
      <c r="K31" s="300"/>
      <c r="L31" s="300"/>
      <c r="M31" s="118"/>
      <c r="N31" s="111" t="s">
        <v>184</v>
      </c>
      <c r="O31" s="107">
        <f>SUM(O28:O30)</f>
        <v>33</v>
      </c>
      <c r="P31" s="107">
        <f>SUM(P28:P30)</f>
        <v>485</v>
      </c>
      <c r="Q31" s="108">
        <f>SUM(Q28:Q30)</f>
        <v>518</v>
      </c>
    </row>
    <row r="32" spans="1:21" ht="15" customHeight="1" thickTop="1" x14ac:dyDescent="0.25">
      <c r="A32" s="712"/>
      <c r="B32" s="713"/>
      <c r="C32" s="118"/>
      <c r="D32" s="120" t="s">
        <v>227</v>
      </c>
      <c r="E32" s="97">
        <v>0</v>
      </c>
      <c r="F32" s="116"/>
      <c r="G32" s="293"/>
      <c r="I32" s="112"/>
      <c r="J32" s="112"/>
      <c r="K32" s="112"/>
      <c r="L32" s="112"/>
      <c r="M32" s="121"/>
      <c r="N32" s="714"/>
      <c r="O32" s="714"/>
      <c r="P32" s="714"/>
    </row>
    <row r="33" spans="1:20" s="112" customFormat="1" ht="15" customHeight="1" thickBot="1" x14ac:dyDescent="0.3">
      <c r="A33" s="712"/>
      <c r="B33" s="713"/>
      <c r="D33" s="111" t="s">
        <v>184</v>
      </c>
      <c r="E33" s="108">
        <f>SUM(E23:E32)</f>
        <v>518</v>
      </c>
      <c r="F33" s="300"/>
      <c r="G33" s="300"/>
      <c r="H33" s="301"/>
      <c r="I33" s="122"/>
      <c r="J33" s="122"/>
      <c r="K33" s="122"/>
      <c r="L33" s="123"/>
      <c r="M33" s="300"/>
      <c r="N33" s="586"/>
      <c r="O33" s="586"/>
      <c r="P33" s="586"/>
      <c r="Q33" s="94"/>
      <c r="S33" s="94"/>
    </row>
    <row r="34" spans="1:20" s="112" customFormat="1" ht="18" customHeight="1" thickTop="1" x14ac:dyDescent="0.25">
      <c r="A34" s="300"/>
      <c r="B34" s="300"/>
      <c r="D34" s="300" t="s">
        <v>430</v>
      </c>
      <c r="E34" s="300"/>
      <c r="F34" s="300"/>
      <c r="G34" s="300"/>
      <c r="H34" s="300"/>
      <c r="I34" s="124"/>
      <c r="J34" s="94"/>
      <c r="K34" s="94"/>
      <c r="L34" s="94"/>
      <c r="M34" s="300"/>
      <c r="N34" s="300"/>
      <c r="O34" s="125"/>
      <c r="R34" s="300"/>
      <c r="S34" s="94"/>
      <c r="T34" s="300"/>
    </row>
    <row r="35" spans="1:20" ht="18" customHeight="1" x14ac:dyDescent="0.25">
      <c r="D35" s="112" t="s">
        <v>228</v>
      </c>
      <c r="E35" s="112"/>
      <c r="N35" s="112"/>
      <c r="O35" s="112"/>
      <c r="P35" s="112"/>
      <c r="Q35" s="300"/>
    </row>
    <row r="36" spans="1:20" s="112" customFormat="1" ht="18" customHeight="1" x14ac:dyDescent="0.25">
      <c r="A36" s="94"/>
      <c r="B36" s="300"/>
      <c r="D36" s="300" t="s">
        <v>431</v>
      </c>
      <c r="E36" s="300"/>
      <c r="H36" s="300"/>
      <c r="I36" s="94"/>
      <c r="J36" s="94"/>
      <c r="K36" s="94"/>
      <c r="L36" s="94"/>
      <c r="N36" s="300"/>
      <c r="O36" s="300"/>
      <c r="P36" s="300"/>
      <c r="Q36" s="300"/>
      <c r="R36" s="300"/>
      <c r="S36" s="300"/>
      <c r="T36" s="300"/>
    </row>
    <row r="37" spans="1:20" s="112" customFormat="1" ht="24" customHeight="1" x14ac:dyDescent="0.25">
      <c r="A37" s="715" t="s">
        <v>229</v>
      </c>
      <c r="B37" s="715"/>
      <c r="C37" s="715"/>
      <c r="D37" s="715"/>
      <c r="E37" s="715"/>
      <c r="F37" s="715"/>
      <c r="G37" s="715"/>
      <c r="H37" s="715"/>
      <c r="I37" s="715"/>
      <c r="J37" s="715"/>
      <c r="K37" s="715"/>
      <c r="L37" s="715"/>
      <c r="M37" s="715"/>
      <c r="N37" s="715"/>
      <c r="O37" s="715"/>
      <c r="P37" s="715"/>
    </row>
    <row r="38" spans="1:20" x14ac:dyDescent="0.45">
      <c r="A38" s="126"/>
      <c r="B38" s="126"/>
      <c r="C38" s="126"/>
      <c r="D38" s="126"/>
      <c r="E38" s="126"/>
      <c r="F38" s="126"/>
      <c r="G38" s="126"/>
      <c r="H38" s="126"/>
      <c r="I38" s="126"/>
      <c r="J38" s="126"/>
      <c r="K38" s="382"/>
      <c r="L38" s="382"/>
      <c r="M38" s="382"/>
      <c r="N38" s="382"/>
      <c r="O38" s="126"/>
      <c r="P38" s="126"/>
      <c r="Q38" s="126"/>
      <c r="R38" s="126"/>
      <c r="S38" s="126"/>
    </row>
  </sheetData>
  <mergeCells count="40">
    <mergeCell ref="A32:A33"/>
    <mergeCell ref="B32:B33"/>
    <mergeCell ref="N32:P32"/>
    <mergeCell ref="N33:P33"/>
    <mergeCell ref="A37:P37"/>
    <mergeCell ref="A17:B17"/>
    <mergeCell ref="I18:K18"/>
    <mergeCell ref="N26:N27"/>
    <mergeCell ref="O26:P26"/>
    <mergeCell ref="Q26:Q27"/>
    <mergeCell ref="I29:L29"/>
    <mergeCell ref="I14:K15"/>
    <mergeCell ref="L14:L15"/>
    <mergeCell ref="N15:N16"/>
    <mergeCell ref="O15:P15"/>
    <mergeCell ref="I6:K7"/>
    <mergeCell ref="L6:L7"/>
    <mergeCell ref="Q15:Q16"/>
    <mergeCell ref="I16:K17"/>
    <mergeCell ref="L16:L17"/>
    <mergeCell ref="I8:K9"/>
    <mergeCell ref="L8:L9"/>
    <mergeCell ref="I10:K11"/>
    <mergeCell ref="L10:L11"/>
    <mergeCell ref="I12:K13"/>
    <mergeCell ref="L12:L13"/>
    <mergeCell ref="A1:V1"/>
    <mergeCell ref="A2:B2"/>
    <mergeCell ref="D2:G4"/>
    <mergeCell ref="I2:L2"/>
    <mergeCell ref="S2:V2"/>
    <mergeCell ref="I3:K3"/>
    <mergeCell ref="N3:N4"/>
    <mergeCell ref="O3:P3"/>
    <mergeCell ref="Q3:Q4"/>
    <mergeCell ref="S3:S4"/>
    <mergeCell ref="T3:U3"/>
    <mergeCell ref="V3:V4"/>
    <mergeCell ref="I4:K5"/>
    <mergeCell ref="L4:L5"/>
  </mergeCells>
  <printOptions horizontalCentered="1"/>
  <pageMargins left="0" right="0" top="0" bottom="0" header="0" footer="0"/>
  <pageSetup paperSize="9" scale="5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
  <sheetViews>
    <sheetView rightToLeft="1" view="pageBreakPreview" zoomScaleNormal="100" zoomScaleSheetLayoutView="100" workbookViewId="0">
      <selection activeCell="B3" sqref="B3"/>
    </sheetView>
  </sheetViews>
  <sheetFormatPr defaultRowHeight="21" x14ac:dyDescent="0.25"/>
  <cols>
    <col min="1" max="1" width="46.85546875" style="131" customWidth="1"/>
    <col min="2" max="3" width="26.42578125" style="131" customWidth="1"/>
    <col min="4" max="4" width="29.5703125" style="131" customWidth="1"/>
    <col min="5" max="6" width="9.140625" style="131"/>
    <col min="7" max="7" width="22" style="131" customWidth="1"/>
    <col min="8" max="8" width="11" style="131" customWidth="1"/>
    <col min="9" max="256" width="9.140625" style="131"/>
    <col min="257" max="257" width="46.85546875" style="131" customWidth="1"/>
    <col min="258" max="260" width="26.42578125" style="131" customWidth="1"/>
    <col min="261" max="262" width="9.140625" style="131"/>
    <col min="263" max="263" width="22" style="131" customWidth="1"/>
    <col min="264" max="264" width="11" style="131" customWidth="1"/>
    <col min="265" max="512" width="9.140625" style="131"/>
    <col min="513" max="513" width="46.85546875" style="131" customWidth="1"/>
    <col min="514" max="516" width="26.42578125" style="131" customWidth="1"/>
    <col min="517" max="518" width="9.140625" style="131"/>
    <col min="519" max="519" width="22" style="131" customWidth="1"/>
    <col min="520" max="520" width="11" style="131" customWidth="1"/>
    <col min="521" max="768" width="9.140625" style="131"/>
    <col min="769" max="769" width="46.85546875" style="131" customWidth="1"/>
    <col min="770" max="772" width="26.42578125" style="131" customWidth="1"/>
    <col min="773" max="774" width="9.140625" style="131"/>
    <col min="775" max="775" width="22" style="131" customWidth="1"/>
    <col min="776" max="776" width="11" style="131" customWidth="1"/>
    <col min="777" max="1024" width="9.140625" style="131"/>
    <col min="1025" max="1025" width="46.85546875" style="131" customWidth="1"/>
    <col min="1026" max="1028" width="26.42578125" style="131" customWidth="1"/>
    <col min="1029" max="1030" width="9.140625" style="131"/>
    <col min="1031" max="1031" width="22" style="131" customWidth="1"/>
    <col min="1032" max="1032" width="11" style="131" customWidth="1"/>
    <col min="1033" max="1280" width="9.140625" style="131"/>
    <col min="1281" max="1281" width="46.85546875" style="131" customWidth="1"/>
    <col min="1282" max="1284" width="26.42578125" style="131" customWidth="1"/>
    <col min="1285" max="1286" width="9.140625" style="131"/>
    <col min="1287" max="1287" width="22" style="131" customWidth="1"/>
    <col min="1288" max="1288" width="11" style="131" customWidth="1"/>
    <col min="1289" max="1536" width="9.140625" style="131"/>
    <col min="1537" max="1537" width="46.85546875" style="131" customWidth="1"/>
    <col min="1538" max="1540" width="26.42578125" style="131" customWidth="1"/>
    <col min="1541" max="1542" width="9.140625" style="131"/>
    <col min="1543" max="1543" width="22" style="131" customWidth="1"/>
    <col min="1544" max="1544" width="11" style="131" customWidth="1"/>
    <col min="1545" max="1792" width="9.140625" style="131"/>
    <col min="1793" max="1793" width="46.85546875" style="131" customWidth="1"/>
    <col min="1794" max="1796" width="26.42578125" style="131" customWidth="1"/>
    <col min="1797" max="1798" width="9.140625" style="131"/>
    <col min="1799" max="1799" width="22" style="131" customWidth="1"/>
    <col min="1800" max="1800" width="11" style="131" customWidth="1"/>
    <col min="1801" max="2048" width="9.140625" style="131"/>
    <col min="2049" max="2049" width="46.85546875" style="131" customWidth="1"/>
    <col min="2050" max="2052" width="26.42578125" style="131" customWidth="1"/>
    <col min="2053" max="2054" width="9.140625" style="131"/>
    <col min="2055" max="2055" width="22" style="131" customWidth="1"/>
    <col min="2056" max="2056" width="11" style="131" customWidth="1"/>
    <col min="2057" max="2304" width="9.140625" style="131"/>
    <col min="2305" max="2305" width="46.85546875" style="131" customWidth="1"/>
    <col min="2306" max="2308" width="26.42578125" style="131" customWidth="1"/>
    <col min="2309" max="2310" width="9.140625" style="131"/>
    <col min="2311" max="2311" width="22" style="131" customWidth="1"/>
    <col min="2312" max="2312" width="11" style="131" customWidth="1"/>
    <col min="2313" max="2560" width="9.140625" style="131"/>
    <col min="2561" max="2561" width="46.85546875" style="131" customWidth="1"/>
    <col min="2562" max="2564" width="26.42578125" style="131" customWidth="1"/>
    <col min="2565" max="2566" width="9.140625" style="131"/>
    <col min="2567" max="2567" width="22" style="131" customWidth="1"/>
    <col min="2568" max="2568" width="11" style="131" customWidth="1"/>
    <col min="2569" max="2816" width="9.140625" style="131"/>
    <col min="2817" max="2817" width="46.85546875" style="131" customWidth="1"/>
    <col min="2818" max="2820" width="26.42578125" style="131" customWidth="1"/>
    <col min="2821" max="2822" width="9.140625" style="131"/>
    <col min="2823" max="2823" width="22" style="131" customWidth="1"/>
    <col min="2824" max="2824" width="11" style="131" customWidth="1"/>
    <col min="2825" max="3072" width="9.140625" style="131"/>
    <col min="3073" max="3073" width="46.85546875" style="131" customWidth="1"/>
    <col min="3074" max="3076" width="26.42578125" style="131" customWidth="1"/>
    <col min="3077" max="3078" width="9.140625" style="131"/>
    <col min="3079" max="3079" width="22" style="131" customWidth="1"/>
    <col min="3080" max="3080" width="11" style="131" customWidth="1"/>
    <col min="3081" max="3328" width="9.140625" style="131"/>
    <col min="3329" max="3329" width="46.85546875" style="131" customWidth="1"/>
    <col min="3330" max="3332" width="26.42578125" style="131" customWidth="1"/>
    <col min="3333" max="3334" width="9.140625" style="131"/>
    <col min="3335" max="3335" width="22" style="131" customWidth="1"/>
    <col min="3336" max="3336" width="11" style="131" customWidth="1"/>
    <col min="3337" max="3584" width="9.140625" style="131"/>
    <col min="3585" max="3585" width="46.85546875" style="131" customWidth="1"/>
    <col min="3586" max="3588" width="26.42578125" style="131" customWidth="1"/>
    <col min="3589" max="3590" width="9.140625" style="131"/>
    <col min="3591" max="3591" width="22" style="131" customWidth="1"/>
    <col min="3592" max="3592" width="11" style="131" customWidth="1"/>
    <col min="3593" max="3840" width="9.140625" style="131"/>
    <col min="3841" max="3841" width="46.85546875" style="131" customWidth="1"/>
    <col min="3842" max="3844" width="26.42578125" style="131" customWidth="1"/>
    <col min="3845" max="3846" width="9.140625" style="131"/>
    <col min="3847" max="3847" width="22" style="131" customWidth="1"/>
    <col min="3848" max="3848" width="11" style="131" customWidth="1"/>
    <col min="3849" max="4096" width="9.140625" style="131"/>
    <col min="4097" max="4097" width="46.85546875" style="131" customWidth="1"/>
    <col min="4098" max="4100" width="26.42578125" style="131" customWidth="1"/>
    <col min="4101" max="4102" width="9.140625" style="131"/>
    <col min="4103" max="4103" width="22" style="131" customWidth="1"/>
    <col min="4104" max="4104" width="11" style="131" customWidth="1"/>
    <col min="4105" max="4352" width="9.140625" style="131"/>
    <col min="4353" max="4353" width="46.85546875" style="131" customWidth="1"/>
    <col min="4354" max="4356" width="26.42578125" style="131" customWidth="1"/>
    <col min="4357" max="4358" width="9.140625" style="131"/>
    <col min="4359" max="4359" width="22" style="131" customWidth="1"/>
    <col min="4360" max="4360" width="11" style="131" customWidth="1"/>
    <col min="4361" max="4608" width="9.140625" style="131"/>
    <col min="4609" max="4609" width="46.85546875" style="131" customWidth="1"/>
    <col min="4610" max="4612" width="26.42578125" style="131" customWidth="1"/>
    <col min="4613" max="4614" width="9.140625" style="131"/>
    <col min="4615" max="4615" width="22" style="131" customWidth="1"/>
    <col min="4616" max="4616" width="11" style="131" customWidth="1"/>
    <col min="4617" max="4864" width="9.140625" style="131"/>
    <col min="4865" max="4865" width="46.85546875" style="131" customWidth="1"/>
    <col min="4866" max="4868" width="26.42578125" style="131" customWidth="1"/>
    <col min="4869" max="4870" width="9.140625" style="131"/>
    <col min="4871" max="4871" width="22" style="131" customWidth="1"/>
    <col min="4872" max="4872" width="11" style="131" customWidth="1"/>
    <col min="4873" max="5120" width="9.140625" style="131"/>
    <col min="5121" max="5121" width="46.85546875" style="131" customWidth="1"/>
    <col min="5122" max="5124" width="26.42578125" style="131" customWidth="1"/>
    <col min="5125" max="5126" width="9.140625" style="131"/>
    <col min="5127" max="5127" width="22" style="131" customWidth="1"/>
    <col min="5128" max="5128" width="11" style="131" customWidth="1"/>
    <col min="5129" max="5376" width="9.140625" style="131"/>
    <col min="5377" max="5377" width="46.85546875" style="131" customWidth="1"/>
    <col min="5378" max="5380" width="26.42578125" style="131" customWidth="1"/>
    <col min="5381" max="5382" width="9.140625" style="131"/>
    <col min="5383" max="5383" width="22" style="131" customWidth="1"/>
    <col min="5384" max="5384" width="11" style="131" customWidth="1"/>
    <col min="5385" max="5632" width="9.140625" style="131"/>
    <col min="5633" max="5633" width="46.85546875" style="131" customWidth="1"/>
    <col min="5634" max="5636" width="26.42578125" style="131" customWidth="1"/>
    <col min="5637" max="5638" width="9.140625" style="131"/>
    <col min="5639" max="5639" width="22" style="131" customWidth="1"/>
    <col min="5640" max="5640" width="11" style="131" customWidth="1"/>
    <col min="5641" max="5888" width="9.140625" style="131"/>
    <col min="5889" max="5889" width="46.85546875" style="131" customWidth="1"/>
    <col min="5890" max="5892" width="26.42578125" style="131" customWidth="1"/>
    <col min="5893" max="5894" width="9.140625" style="131"/>
    <col min="5895" max="5895" width="22" style="131" customWidth="1"/>
    <col min="5896" max="5896" width="11" style="131" customWidth="1"/>
    <col min="5897" max="6144" width="9.140625" style="131"/>
    <col min="6145" max="6145" width="46.85546875" style="131" customWidth="1"/>
    <col min="6146" max="6148" width="26.42578125" style="131" customWidth="1"/>
    <col min="6149" max="6150" width="9.140625" style="131"/>
    <col min="6151" max="6151" width="22" style="131" customWidth="1"/>
    <col min="6152" max="6152" width="11" style="131" customWidth="1"/>
    <col min="6153" max="6400" width="9.140625" style="131"/>
    <col min="6401" max="6401" width="46.85546875" style="131" customWidth="1"/>
    <col min="6402" max="6404" width="26.42578125" style="131" customWidth="1"/>
    <col min="6405" max="6406" width="9.140625" style="131"/>
    <col min="6407" max="6407" width="22" style="131" customWidth="1"/>
    <col min="6408" max="6408" width="11" style="131" customWidth="1"/>
    <col min="6409" max="6656" width="9.140625" style="131"/>
    <col min="6657" max="6657" width="46.85546875" style="131" customWidth="1"/>
    <col min="6658" max="6660" width="26.42578125" style="131" customWidth="1"/>
    <col min="6661" max="6662" width="9.140625" style="131"/>
    <col min="6663" max="6663" width="22" style="131" customWidth="1"/>
    <col min="6664" max="6664" width="11" style="131" customWidth="1"/>
    <col min="6665" max="6912" width="9.140625" style="131"/>
    <col min="6913" max="6913" width="46.85546875" style="131" customWidth="1"/>
    <col min="6914" max="6916" width="26.42578125" style="131" customWidth="1"/>
    <col min="6917" max="6918" width="9.140625" style="131"/>
    <col min="6919" max="6919" width="22" style="131" customWidth="1"/>
    <col min="6920" max="6920" width="11" style="131" customWidth="1"/>
    <col min="6921" max="7168" width="9.140625" style="131"/>
    <col min="7169" max="7169" width="46.85546875" style="131" customWidth="1"/>
    <col min="7170" max="7172" width="26.42578125" style="131" customWidth="1"/>
    <col min="7173" max="7174" width="9.140625" style="131"/>
    <col min="7175" max="7175" width="22" style="131" customWidth="1"/>
    <col min="7176" max="7176" width="11" style="131" customWidth="1"/>
    <col min="7177" max="7424" width="9.140625" style="131"/>
    <col min="7425" max="7425" width="46.85546875" style="131" customWidth="1"/>
    <col min="7426" max="7428" width="26.42578125" style="131" customWidth="1"/>
    <col min="7429" max="7430" width="9.140625" style="131"/>
    <col min="7431" max="7431" width="22" style="131" customWidth="1"/>
    <col min="7432" max="7432" width="11" style="131" customWidth="1"/>
    <col min="7433" max="7680" width="9.140625" style="131"/>
    <col min="7681" max="7681" width="46.85546875" style="131" customWidth="1"/>
    <col min="7682" max="7684" width="26.42578125" style="131" customWidth="1"/>
    <col min="7685" max="7686" width="9.140625" style="131"/>
    <col min="7687" max="7687" width="22" style="131" customWidth="1"/>
    <col min="7688" max="7688" width="11" style="131" customWidth="1"/>
    <col min="7689" max="7936" width="9.140625" style="131"/>
    <col min="7937" max="7937" width="46.85546875" style="131" customWidth="1"/>
    <col min="7938" max="7940" width="26.42578125" style="131" customWidth="1"/>
    <col min="7941" max="7942" width="9.140625" style="131"/>
    <col min="7943" max="7943" width="22" style="131" customWidth="1"/>
    <col min="7944" max="7944" width="11" style="131" customWidth="1"/>
    <col min="7945" max="8192" width="9.140625" style="131"/>
    <col min="8193" max="8193" width="46.85546875" style="131" customWidth="1"/>
    <col min="8194" max="8196" width="26.42578125" style="131" customWidth="1"/>
    <col min="8197" max="8198" width="9.140625" style="131"/>
    <col min="8199" max="8199" width="22" style="131" customWidth="1"/>
    <col min="8200" max="8200" width="11" style="131" customWidth="1"/>
    <col min="8201" max="8448" width="9.140625" style="131"/>
    <col min="8449" max="8449" width="46.85546875" style="131" customWidth="1"/>
    <col min="8450" max="8452" width="26.42578125" style="131" customWidth="1"/>
    <col min="8453" max="8454" width="9.140625" style="131"/>
    <col min="8455" max="8455" width="22" style="131" customWidth="1"/>
    <col min="8456" max="8456" width="11" style="131" customWidth="1"/>
    <col min="8457" max="8704" width="9.140625" style="131"/>
    <col min="8705" max="8705" width="46.85546875" style="131" customWidth="1"/>
    <col min="8706" max="8708" width="26.42578125" style="131" customWidth="1"/>
    <col min="8709" max="8710" width="9.140625" style="131"/>
    <col min="8711" max="8711" width="22" style="131" customWidth="1"/>
    <col min="8712" max="8712" width="11" style="131" customWidth="1"/>
    <col min="8713" max="8960" width="9.140625" style="131"/>
    <col min="8961" max="8961" width="46.85546875" style="131" customWidth="1"/>
    <col min="8962" max="8964" width="26.42578125" style="131" customWidth="1"/>
    <col min="8965" max="8966" width="9.140625" style="131"/>
    <col min="8967" max="8967" width="22" style="131" customWidth="1"/>
    <col min="8968" max="8968" width="11" style="131" customWidth="1"/>
    <col min="8969" max="9216" width="9.140625" style="131"/>
    <col min="9217" max="9217" width="46.85546875" style="131" customWidth="1"/>
    <col min="9218" max="9220" width="26.42578125" style="131" customWidth="1"/>
    <col min="9221" max="9222" width="9.140625" style="131"/>
    <col min="9223" max="9223" width="22" style="131" customWidth="1"/>
    <col min="9224" max="9224" width="11" style="131" customWidth="1"/>
    <col min="9225" max="9472" width="9.140625" style="131"/>
    <col min="9473" max="9473" width="46.85546875" style="131" customWidth="1"/>
    <col min="9474" max="9476" width="26.42578125" style="131" customWidth="1"/>
    <col min="9477" max="9478" width="9.140625" style="131"/>
    <col min="9479" max="9479" width="22" style="131" customWidth="1"/>
    <col min="9480" max="9480" width="11" style="131" customWidth="1"/>
    <col min="9481" max="9728" width="9.140625" style="131"/>
    <col min="9729" max="9729" width="46.85546875" style="131" customWidth="1"/>
    <col min="9730" max="9732" width="26.42578125" style="131" customWidth="1"/>
    <col min="9733" max="9734" width="9.140625" style="131"/>
    <col min="9735" max="9735" width="22" style="131" customWidth="1"/>
    <col min="9736" max="9736" width="11" style="131" customWidth="1"/>
    <col min="9737" max="9984" width="9.140625" style="131"/>
    <col min="9985" max="9985" width="46.85546875" style="131" customWidth="1"/>
    <col min="9986" max="9988" width="26.42578125" style="131" customWidth="1"/>
    <col min="9989" max="9990" width="9.140625" style="131"/>
    <col min="9991" max="9991" width="22" style="131" customWidth="1"/>
    <col min="9992" max="9992" width="11" style="131" customWidth="1"/>
    <col min="9993" max="10240" width="9.140625" style="131"/>
    <col min="10241" max="10241" width="46.85546875" style="131" customWidth="1"/>
    <col min="10242" max="10244" width="26.42578125" style="131" customWidth="1"/>
    <col min="10245" max="10246" width="9.140625" style="131"/>
    <col min="10247" max="10247" width="22" style="131" customWidth="1"/>
    <col min="10248" max="10248" width="11" style="131" customWidth="1"/>
    <col min="10249" max="10496" width="9.140625" style="131"/>
    <col min="10497" max="10497" width="46.85546875" style="131" customWidth="1"/>
    <col min="10498" max="10500" width="26.42578125" style="131" customWidth="1"/>
    <col min="10501" max="10502" width="9.140625" style="131"/>
    <col min="10503" max="10503" width="22" style="131" customWidth="1"/>
    <col min="10504" max="10504" width="11" style="131" customWidth="1"/>
    <col min="10505" max="10752" width="9.140625" style="131"/>
    <col min="10753" max="10753" width="46.85546875" style="131" customWidth="1"/>
    <col min="10754" max="10756" width="26.42578125" style="131" customWidth="1"/>
    <col min="10757" max="10758" width="9.140625" style="131"/>
    <col min="10759" max="10759" width="22" style="131" customWidth="1"/>
    <col min="10760" max="10760" width="11" style="131" customWidth="1"/>
    <col min="10761" max="11008" width="9.140625" style="131"/>
    <col min="11009" max="11009" width="46.85546875" style="131" customWidth="1"/>
    <col min="11010" max="11012" width="26.42578125" style="131" customWidth="1"/>
    <col min="11013" max="11014" width="9.140625" style="131"/>
    <col min="11015" max="11015" width="22" style="131" customWidth="1"/>
    <col min="11016" max="11016" width="11" style="131" customWidth="1"/>
    <col min="11017" max="11264" width="9.140625" style="131"/>
    <col min="11265" max="11265" width="46.85546875" style="131" customWidth="1"/>
    <col min="11266" max="11268" width="26.42578125" style="131" customWidth="1"/>
    <col min="11269" max="11270" width="9.140625" style="131"/>
    <col min="11271" max="11271" width="22" style="131" customWidth="1"/>
    <col min="11272" max="11272" width="11" style="131" customWidth="1"/>
    <col min="11273" max="11520" width="9.140625" style="131"/>
    <col min="11521" max="11521" width="46.85546875" style="131" customWidth="1"/>
    <col min="11522" max="11524" width="26.42578125" style="131" customWidth="1"/>
    <col min="11525" max="11526" width="9.140625" style="131"/>
    <col min="11527" max="11527" width="22" style="131" customWidth="1"/>
    <col min="11528" max="11528" width="11" style="131" customWidth="1"/>
    <col min="11529" max="11776" width="9.140625" style="131"/>
    <col min="11777" max="11777" width="46.85546875" style="131" customWidth="1"/>
    <col min="11778" max="11780" width="26.42578125" style="131" customWidth="1"/>
    <col min="11781" max="11782" width="9.140625" style="131"/>
    <col min="11783" max="11783" width="22" style="131" customWidth="1"/>
    <col min="11784" max="11784" width="11" style="131" customWidth="1"/>
    <col min="11785" max="12032" width="9.140625" style="131"/>
    <col min="12033" max="12033" width="46.85546875" style="131" customWidth="1"/>
    <col min="12034" max="12036" width="26.42578125" style="131" customWidth="1"/>
    <col min="12037" max="12038" width="9.140625" style="131"/>
    <col min="12039" max="12039" width="22" style="131" customWidth="1"/>
    <col min="12040" max="12040" width="11" style="131" customWidth="1"/>
    <col min="12041" max="12288" width="9.140625" style="131"/>
    <col min="12289" max="12289" width="46.85546875" style="131" customWidth="1"/>
    <col min="12290" max="12292" width="26.42578125" style="131" customWidth="1"/>
    <col min="12293" max="12294" width="9.140625" style="131"/>
    <col min="12295" max="12295" width="22" style="131" customWidth="1"/>
    <col min="12296" max="12296" width="11" style="131" customWidth="1"/>
    <col min="12297" max="12544" width="9.140625" style="131"/>
    <col min="12545" max="12545" width="46.85546875" style="131" customWidth="1"/>
    <col min="12546" max="12548" width="26.42578125" style="131" customWidth="1"/>
    <col min="12549" max="12550" width="9.140625" style="131"/>
    <col min="12551" max="12551" width="22" style="131" customWidth="1"/>
    <col min="12552" max="12552" width="11" style="131" customWidth="1"/>
    <col min="12553" max="12800" width="9.140625" style="131"/>
    <col min="12801" max="12801" width="46.85546875" style="131" customWidth="1"/>
    <col min="12802" max="12804" width="26.42578125" style="131" customWidth="1"/>
    <col min="12805" max="12806" width="9.140625" style="131"/>
    <col min="12807" max="12807" width="22" style="131" customWidth="1"/>
    <col min="12808" max="12808" width="11" style="131" customWidth="1"/>
    <col min="12809" max="13056" width="9.140625" style="131"/>
    <col min="13057" max="13057" width="46.85546875" style="131" customWidth="1"/>
    <col min="13058" max="13060" width="26.42578125" style="131" customWidth="1"/>
    <col min="13061" max="13062" width="9.140625" style="131"/>
    <col min="13063" max="13063" width="22" style="131" customWidth="1"/>
    <col min="13064" max="13064" width="11" style="131" customWidth="1"/>
    <col min="13065" max="13312" width="9.140625" style="131"/>
    <col min="13313" max="13313" width="46.85546875" style="131" customWidth="1"/>
    <col min="13314" max="13316" width="26.42578125" style="131" customWidth="1"/>
    <col min="13317" max="13318" width="9.140625" style="131"/>
    <col min="13319" max="13319" width="22" style="131" customWidth="1"/>
    <col min="13320" max="13320" width="11" style="131" customWidth="1"/>
    <col min="13321" max="13568" width="9.140625" style="131"/>
    <col min="13569" max="13569" width="46.85546875" style="131" customWidth="1"/>
    <col min="13570" max="13572" width="26.42578125" style="131" customWidth="1"/>
    <col min="13573" max="13574" width="9.140625" style="131"/>
    <col min="13575" max="13575" width="22" style="131" customWidth="1"/>
    <col min="13576" max="13576" width="11" style="131" customWidth="1"/>
    <col min="13577" max="13824" width="9.140625" style="131"/>
    <col min="13825" max="13825" width="46.85546875" style="131" customWidth="1"/>
    <col min="13826" max="13828" width="26.42578125" style="131" customWidth="1"/>
    <col min="13829" max="13830" width="9.140625" style="131"/>
    <col min="13831" max="13831" width="22" style="131" customWidth="1"/>
    <col min="13832" max="13832" width="11" style="131" customWidth="1"/>
    <col min="13833" max="14080" width="9.140625" style="131"/>
    <col min="14081" max="14081" width="46.85546875" style="131" customWidth="1"/>
    <col min="14082" max="14084" width="26.42578125" style="131" customWidth="1"/>
    <col min="14085" max="14086" width="9.140625" style="131"/>
    <col min="14087" max="14087" width="22" style="131" customWidth="1"/>
    <col min="14088" max="14088" width="11" style="131" customWidth="1"/>
    <col min="14089" max="14336" width="9.140625" style="131"/>
    <col min="14337" max="14337" width="46.85546875" style="131" customWidth="1"/>
    <col min="14338" max="14340" width="26.42578125" style="131" customWidth="1"/>
    <col min="14341" max="14342" width="9.140625" style="131"/>
    <col min="14343" max="14343" width="22" style="131" customWidth="1"/>
    <col min="14344" max="14344" width="11" style="131" customWidth="1"/>
    <col min="14345" max="14592" width="9.140625" style="131"/>
    <col min="14593" max="14593" width="46.85546875" style="131" customWidth="1"/>
    <col min="14594" max="14596" width="26.42578125" style="131" customWidth="1"/>
    <col min="14597" max="14598" width="9.140625" style="131"/>
    <col min="14599" max="14599" width="22" style="131" customWidth="1"/>
    <col min="14600" max="14600" width="11" style="131" customWidth="1"/>
    <col min="14601" max="14848" width="9.140625" style="131"/>
    <col min="14849" max="14849" width="46.85546875" style="131" customWidth="1"/>
    <col min="14850" max="14852" width="26.42578125" style="131" customWidth="1"/>
    <col min="14853" max="14854" width="9.140625" style="131"/>
    <col min="14855" max="14855" width="22" style="131" customWidth="1"/>
    <col min="14856" max="14856" width="11" style="131" customWidth="1"/>
    <col min="14857" max="15104" width="9.140625" style="131"/>
    <col min="15105" max="15105" width="46.85546875" style="131" customWidth="1"/>
    <col min="15106" max="15108" width="26.42578125" style="131" customWidth="1"/>
    <col min="15109" max="15110" width="9.140625" style="131"/>
    <col min="15111" max="15111" width="22" style="131" customWidth="1"/>
    <col min="15112" max="15112" width="11" style="131" customWidth="1"/>
    <col min="15113" max="15360" width="9.140625" style="131"/>
    <col min="15361" max="15361" width="46.85546875" style="131" customWidth="1"/>
    <col min="15362" max="15364" width="26.42578125" style="131" customWidth="1"/>
    <col min="15365" max="15366" width="9.140625" style="131"/>
    <col min="15367" max="15367" width="22" style="131" customWidth="1"/>
    <col min="15368" max="15368" width="11" style="131" customWidth="1"/>
    <col min="15369" max="15616" width="9.140625" style="131"/>
    <col min="15617" max="15617" width="46.85546875" style="131" customWidth="1"/>
    <col min="15618" max="15620" width="26.42578125" style="131" customWidth="1"/>
    <col min="15621" max="15622" width="9.140625" style="131"/>
    <col min="15623" max="15623" width="22" style="131" customWidth="1"/>
    <col min="15624" max="15624" width="11" style="131" customWidth="1"/>
    <col min="15625" max="15872" width="9.140625" style="131"/>
    <col min="15873" max="15873" width="46.85546875" style="131" customWidth="1"/>
    <col min="15874" max="15876" width="26.42578125" style="131" customWidth="1"/>
    <col min="15877" max="15878" width="9.140625" style="131"/>
    <col min="15879" max="15879" width="22" style="131" customWidth="1"/>
    <col min="15880" max="15880" width="11" style="131" customWidth="1"/>
    <col min="15881" max="16128" width="9.140625" style="131"/>
    <col min="16129" max="16129" width="46.85546875" style="131" customWidth="1"/>
    <col min="16130" max="16132" width="26.42578125" style="131" customWidth="1"/>
    <col min="16133" max="16134" width="9.140625" style="131"/>
    <col min="16135" max="16135" width="22" style="131" customWidth="1"/>
    <col min="16136" max="16136" width="11" style="131" customWidth="1"/>
    <col min="16137" max="16384" width="9.140625" style="131"/>
  </cols>
  <sheetData>
    <row r="1" spans="1:5" ht="27" thickBot="1" x14ac:dyDescent="0.3">
      <c r="A1" s="716" t="s">
        <v>432</v>
      </c>
      <c r="B1" s="716"/>
      <c r="C1" s="716"/>
      <c r="D1" s="716"/>
    </row>
    <row r="2" spans="1:5" ht="50.25" customHeight="1" thickTop="1" x14ac:dyDescent="0.25">
      <c r="A2" s="134" t="s">
        <v>230</v>
      </c>
      <c r="B2" s="135" t="s">
        <v>231</v>
      </c>
      <c r="C2" s="135" t="s">
        <v>232</v>
      </c>
      <c r="D2" s="136" t="s">
        <v>23</v>
      </c>
    </row>
    <row r="3" spans="1:5" ht="47.25" customHeight="1" x14ac:dyDescent="0.25">
      <c r="A3" s="132" t="s">
        <v>233</v>
      </c>
      <c r="B3" s="133">
        <v>12</v>
      </c>
      <c r="C3" s="133">
        <v>188</v>
      </c>
      <c r="D3" s="130">
        <f>SUM(B3:C3)</f>
        <v>200</v>
      </c>
      <c r="E3" s="109"/>
    </row>
    <row r="4" spans="1:5" ht="47.25" customHeight="1" x14ac:dyDescent="0.25">
      <c r="A4" s="132" t="s">
        <v>234</v>
      </c>
      <c r="B4" s="133">
        <v>11</v>
      </c>
      <c r="C4" s="133">
        <v>603</v>
      </c>
      <c r="D4" s="130">
        <f>SUM(B4:C4)</f>
        <v>614</v>
      </c>
      <c r="E4" s="109"/>
    </row>
    <row r="5" spans="1:5" ht="47.25" customHeight="1" thickBot="1" x14ac:dyDescent="0.3">
      <c r="A5" s="137" t="s">
        <v>184</v>
      </c>
      <c r="B5" s="138">
        <f>SUM(B3:B4)</f>
        <v>23</v>
      </c>
      <c r="C5" s="138">
        <f>SUM(C3:C4)</f>
        <v>791</v>
      </c>
      <c r="D5" s="139">
        <f>SUM(D3:D4)</f>
        <v>814</v>
      </c>
      <c r="E5" s="109"/>
    </row>
    <row r="6" spans="1:5" ht="21.75" thickTop="1" x14ac:dyDescent="0.25">
      <c r="A6" s="131" t="s">
        <v>229</v>
      </c>
    </row>
  </sheetData>
  <mergeCells count="1">
    <mergeCell ref="A1:D1"/>
  </mergeCells>
  <printOptions horizontalCentered="1"/>
  <pageMargins left="0.27559055118110237" right="0.51181102362204722" top="0.11811023622047245" bottom="0" header="0" footer="0"/>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4"/>
  <sheetViews>
    <sheetView rightToLeft="1" view="pageBreakPreview" zoomScaleNormal="100" zoomScaleSheetLayoutView="100" workbookViewId="0">
      <selection activeCell="K8" sqref="K8"/>
    </sheetView>
  </sheetViews>
  <sheetFormatPr defaultRowHeight="21" x14ac:dyDescent="0.4"/>
  <cols>
    <col min="1" max="1" width="4" style="140" customWidth="1"/>
    <col min="2" max="2" width="4.5703125" style="140" customWidth="1"/>
    <col min="3" max="3" width="26" style="140" customWidth="1"/>
    <col min="4" max="6" width="12.140625" style="141" customWidth="1"/>
    <col min="7" max="7" width="17" style="4" customWidth="1"/>
    <col min="8" max="8" width="11.85546875" style="4" customWidth="1"/>
    <col min="9" max="9" width="13.5703125" style="4" customWidth="1"/>
    <col min="10" max="10" width="10" style="4" customWidth="1"/>
    <col min="11" max="11" width="13.140625" style="4" customWidth="1"/>
    <col min="12" max="256" width="9" style="4"/>
    <col min="257" max="257" width="4" style="4" customWidth="1"/>
    <col min="258" max="258" width="4.5703125" style="4" customWidth="1"/>
    <col min="259" max="259" width="26" style="4" customWidth="1"/>
    <col min="260" max="262" width="12.140625" style="4" customWidth="1"/>
    <col min="263" max="263" width="9.42578125" style="4" customWidth="1"/>
    <col min="264" max="265" width="9" style="4"/>
    <col min="266" max="266" width="21.85546875" style="4" customWidth="1"/>
    <col min="267" max="512" width="9" style="4"/>
    <col min="513" max="513" width="4" style="4" customWidth="1"/>
    <col min="514" max="514" width="4.5703125" style="4" customWidth="1"/>
    <col min="515" max="515" width="26" style="4" customWidth="1"/>
    <col min="516" max="518" width="12.140625" style="4" customWidth="1"/>
    <col min="519" max="519" width="9.42578125" style="4" customWidth="1"/>
    <col min="520" max="521" width="9" style="4"/>
    <col min="522" max="522" width="21.85546875" style="4" customWidth="1"/>
    <col min="523" max="768" width="9" style="4"/>
    <col min="769" max="769" width="4" style="4" customWidth="1"/>
    <col min="770" max="770" width="4.5703125" style="4" customWidth="1"/>
    <col min="771" max="771" width="26" style="4" customWidth="1"/>
    <col min="772" max="774" width="12.140625" style="4" customWidth="1"/>
    <col min="775" max="775" width="9.42578125" style="4" customWidth="1"/>
    <col min="776" max="777" width="9" style="4"/>
    <col min="778" max="778" width="21.85546875" style="4" customWidth="1"/>
    <col min="779" max="1024" width="9" style="4"/>
    <col min="1025" max="1025" width="4" style="4" customWidth="1"/>
    <col min="1026" max="1026" width="4.5703125" style="4" customWidth="1"/>
    <col min="1027" max="1027" width="26" style="4" customWidth="1"/>
    <col min="1028" max="1030" width="12.140625" style="4" customWidth="1"/>
    <col min="1031" max="1031" width="9.42578125" style="4" customWidth="1"/>
    <col min="1032" max="1033" width="9" style="4"/>
    <col min="1034" max="1034" width="21.85546875" style="4" customWidth="1"/>
    <col min="1035" max="1280" width="9" style="4"/>
    <col min="1281" max="1281" width="4" style="4" customWidth="1"/>
    <col min="1282" max="1282" width="4.5703125" style="4" customWidth="1"/>
    <col min="1283" max="1283" width="26" style="4" customWidth="1"/>
    <col min="1284" max="1286" width="12.140625" style="4" customWidth="1"/>
    <col min="1287" max="1287" width="9.42578125" style="4" customWidth="1"/>
    <col min="1288" max="1289" width="9" style="4"/>
    <col min="1290" max="1290" width="21.85546875" style="4" customWidth="1"/>
    <col min="1291" max="1536" width="9" style="4"/>
    <col min="1537" max="1537" width="4" style="4" customWidth="1"/>
    <col min="1538" max="1538" width="4.5703125" style="4" customWidth="1"/>
    <col min="1539" max="1539" width="26" style="4" customWidth="1"/>
    <col min="1540" max="1542" width="12.140625" style="4" customWidth="1"/>
    <col min="1543" max="1543" width="9.42578125" style="4" customWidth="1"/>
    <col min="1544" max="1545" width="9" style="4"/>
    <col min="1546" max="1546" width="21.85546875" style="4" customWidth="1"/>
    <col min="1547" max="1792" width="9" style="4"/>
    <col min="1793" max="1793" width="4" style="4" customWidth="1"/>
    <col min="1794" max="1794" width="4.5703125" style="4" customWidth="1"/>
    <col min="1795" max="1795" width="26" style="4" customWidth="1"/>
    <col min="1796" max="1798" width="12.140625" style="4" customWidth="1"/>
    <col min="1799" max="1799" width="9.42578125" style="4" customWidth="1"/>
    <col min="1800" max="1801" width="9" style="4"/>
    <col min="1802" max="1802" width="21.85546875" style="4" customWidth="1"/>
    <col min="1803" max="2048" width="9" style="4"/>
    <col min="2049" max="2049" width="4" style="4" customWidth="1"/>
    <col min="2050" max="2050" width="4.5703125" style="4" customWidth="1"/>
    <col min="2051" max="2051" width="26" style="4" customWidth="1"/>
    <col min="2052" max="2054" width="12.140625" style="4" customWidth="1"/>
    <col min="2055" max="2055" width="9.42578125" style="4" customWidth="1"/>
    <col min="2056" max="2057" width="9" style="4"/>
    <col min="2058" max="2058" width="21.85546875" style="4" customWidth="1"/>
    <col min="2059" max="2304" width="9" style="4"/>
    <col min="2305" max="2305" width="4" style="4" customWidth="1"/>
    <col min="2306" max="2306" width="4.5703125" style="4" customWidth="1"/>
    <col min="2307" max="2307" width="26" style="4" customWidth="1"/>
    <col min="2308" max="2310" width="12.140625" style="4" customWidth="1"/>
    <col min="2311" max="2311" width="9.42578125" style="4" customWidth="1"/>
    <col min="2312" max="2313" width="9" style="4"/>
    <col min="2314" max="2314" width="21.85546875" style="4" customWidth="1"/>
    <col min="2315" max="2560" width="9" style="4"/>
    <col min="2561" max="2561" width="4" style="4" customWidth="1"/>
    <col min="2562" max="2562" width="4.5703125" style="4" customWidth="1"/>
    <col min="2563" max="2563" width="26" style="4" customWidth="1"/>
    <col min="2564" max="2566" width="12.140625" style="4" customWidth="1"/>
    <col min="2567" max="2567" width="9.42578125" style="4" customWidth="1"/>
    <col min="2568" max="2569" width="9" style="4"/>
    <col min="2570" max="2570" width="21.85546875" style="4" customWidth="1"/>
    <col min="2571" max="2816" width="9" style="4"/>
    <col min="2817" max="2817" width="4" style="4" customWidth="1"/>
    <col min="2818" max="2818" width="4.5703125" style="4" customWidth="1"/>
    <col min="2819" max="2819" width="26" style="4" customWidth="1"/>
    <col min="2820" max="2822" width="12.140625" style="4" customWidth="1"/>
    <col min="2823" max="2823" width="9.42578125" style="4" customWidth="1"/>
    <col min="2824" max="2825" width="9" style="4"/>
    <col min="2826" max="2826" width="21.85546875" style="4" customWidth="1"/>
    <col min="2827" max="3072" width="9" style="4"/>
    <col min="3073" max="3073" width="4" style="4" customWidth="1"/>
    <col min="3074" max="3074" width="4.5703125" style="4" customWidth="1"/>
    <col min="3075" max="3075" width="26" style="4" customWidth="1"/>
    <col min="3076" max="3078" width="12.140625" style="4" customWidth="1"/>
    <col min="3079" max="3079" width="9.42578125" style="4" customWidth="1"/>
    <col min="3080" max="3081" width="9" style="4"/>
    <col min="3082" max="3082" width="21.85546875" style="4" customWidth="1"/>
    <col min="3083" max="3328" width="9" style="4"/>
    <col min="3329" max="3329" width="4" style="4" customWidth="1"/>
    <col min="3330" max="3330" width="4.5703125" style="4" customWidth="1"/>
    <col min="3331" max="3331" width="26" style="4" customWidth="1"/>
    <col min="3332" max="3334" width="12.140625" style="4" customWidth="1"/>
    <col min="3335" max="3335" width="9.42578125" style="4" customWidth="1"/>
    <col min="3336" max="3337" width="9" style="4"/>
    <col min="3338" max="3338" width="21.85546875" style="4" customWidth="1"/>
    <col min="3339" max="3584" width="9" style="4"/>
    <col min="3585" max="3585" width="4" style="4" customWidth="1"/>
    <col min="3586" max="3586" width="4.5703125" style="4" customWidth="1"/>
    <col min="3587" max="3587" width="26" style="4" customWidth="1"/>
    <col min="3588" max="3590" width="12.140625" style="4" customWidth="1"/>
    <col min="3591" max="3591" width="9.42578125" style="4" customWidth="1"/>
    <col min="3592" max="3593" width="9" style="4"/>
    <col min="3594" max="3594" width="21.85546875" style="4" customWidth="1"/>
    <col min="3595" max="3840" width="9" style="4"/>
    <col min="3841" max="3841" width="4" style="4" customWidth="1"/>
    <col min="3842" max="3842" width="4.5703125" style="4" customWidth="1"/>
    <col min="3843" max="3843" width="26" style="4" customWidth="1"/>
    <col min="3844" max="3846" width="12.140625" style="4" customWidth="1"/>
    <col min="3847" max="3847" width="9.42578125" style="4" customWidth="1"/>
    <col min="3848" max="3849" width="9" style="4"/>
    <col min="3850" max="3850" width="21.85546875" style="4" customWidth="1"/>
    <col min="3851" max="4096" width="9" style="4"/>
    <col min="4097" max="4097" width="4" style="4" customWidth="1"/>
    <col min="4098" max="4098" width="4.5703125" style="4" customWidth="1"/>
    <col min="4099" max="4099" width="26" style="4" customWidth="1"/>
    <col min="4100" max="4102" width="12.140625" style="4" customWidth="1"/>
    <col min="4103" max="4103" width="9.42578125" style="4" customWidth="1"/>
    <col min="4104" max="4105" width="9" style="4"/>
    <col min="4106" max="4106" width="21.85546875" style="4" customWidth="1"/>
    <col min="4107" max="4352" width="9" style="4"/>
    <col min="4353" max="4353" width="4" style="4" customWidth="1"/>
    <col min="4354" max="4354" width="4.5703125" style="4" customWidth="1"/>
    <col min="4355" max="4355" width="26" style="4" customWidth="1"/>
    <col min="4356" max="4358" width="12.140625" style="4" customWidth="1"/>
    <col min="4359" max="4359" width="9.42578125" style="4" customWidth="1"/>
    <col min="4360" max="4361" width="9" style="4"/>
    <col min="4362" max="4362" width="21.85546875" style="4" customWidth="1"/>
    <col min="4363" max="4608" width="9" style="4"/>
    <col min="4609" max="4609" width="4" style="4" customWidth="1"/>
    <col min="4610" max="4610" width="4.5703125" style="4" customWidth="1"/>
    <col min="4611" max="4611" width="26" style="4" customWidth="1"/>
    <col min="4612" max="4614" width="12.140625" style="4" customWidth="1"/>
    <col min="4615" max="4615" width="9.42578125" style="4" customWidth="1"/>
    <col min="4616" max="4617" width="9" style="4"/>
    <col min="4618" max="4618" width="21.85546875" style="4" customWidth="1"/>
    <col min="4619" max="4864" width="9" style="4"/>
    <col min="4865" max="4865" width="4" style="4" customWidth="1"/>
    <col min="4866" max="4866" width="4.5703125" style="4" customWidth="1"/>
    <col min="4867" max="4867" width="26" style="4" customWidth="1"/>
    <col min="4868" max="4870" width="12.140625" style="4" customWidth="1"/>
    <col min="4871" max="4871" width="9.42578125" style="4" customWidth="1"/>
    <col min="4872" max="4873" width="9" style="4"/>
    <col min="4874" max="4874" width="21.85546875" style="4" customWidth="1"/>
    <col min="4875" max="5120" width="9" style="4"/>
    <col min="5121" max="5121" width="4" style="4" customWidth="1"/>
    <col min="5122" max="5122" width="4.5703125" style="4" customWidth="1"/>
    <col min="5123" max="5123" width="26" style="4" customWidth="1"/>
    <col min="5124" max="5126" width="12.140625" style="4" customWidth="1"/>
    <col min="5127" max="5127" width="9.42578125" style="4" customWidth="1"/>
    <col min="5128" max="5129" width="9" style="4"/>
    <col min="5130" max="5130" width="21.85546875" style="4" customWidth="1"/>
    <col min="5131" max="5376" width="9" style="4"/>
    <col min="5377" max="5377" width="4" style="4" customWidth="1"/>
    <col min="5378" max="5378" width="4.5703125" style="4" customWidth="1"/>
    <col min="5379" max="5379" width="26" style="4" customWidth="1"/>
    <col min="5380" max="5382" width="12.140625" style="4" customWidth="1"/>
    <col min="5383" max="5383" width="9.42578125" style="4" customWidth="1"/>
    <col min="5384" max="5385" width="9" style="4"/>
    <col min="5386" max="5386" width="21.85546875" style="4" customWidth="1"/>
    <col min="5387" max="5632" width="9" style="4"/>
    <col min="5633" max="5633" width="4" style="4" customWidth="1"/>
    <col min="5634" max="5634" width="4.5703125" style="4" customWidth="1"/>
    <col min="5635" max="5635" width="26" style="4" customWidth="1"/>
    <col min="5636" max="5638" width="12.140625" style="4" customWidth="1"/>
    <col min="5639" max="5639" width="9.42578125" style="4" customWidth="1"/>
    <col min="5640" max="5641" width="9" style="4"/>
    <col min="5642" max="5642" width="21.85546875" style="4" customWidth="1"/>
    <col min="5643" max="5888" width="9" style="4"/>
    <col min="5889" max="5889" width="4" style="4" customWidth="1"/>
    <col min="5890" max="5890" width="4.5703125" style="4" customWidth="1"/>
    <col min="5891" max="5891" width="26" style="4" customWidth="1"/>
    <col min="5892" max="5894" width="12.140625" style="4" customWidth="1"/>
    <col min="5895" max="5895" width="9.42578125" style="4" customWidth="1"/>
    <col min="5896" max="5897" width="9" style="4"/>
    <col min="5898" max="5898" width="21.85546875" style="4" customWidth="1"/>
    <col min="5899" max="6144" width="9" style="4"/>
    <col min="6145" max="6145" width="4" style="4" customWidth="1"/>
    <col min="6146" max="6146" width="4.5703125" style="4" customWidth="1"/>
    <col min="6147" max="6147" width="26" style="4" customWidth="1"/>
    <col min="6148" max="6150" width="12.140625" style="4" customWidth="1"/>
    <col min="6151" max="6151" width="9.42578125" style="4" customWidth="1"/>
    <col min="6152" max="6153" width="9" style="4"/>
    <col min="6154" max="6154" width="21.85546875" style="4" customWidth="1"/>
    <col min="6155" max="6400" width="9" style="4"/>
    <col min="6401" max="6401" width="4" style="4" customWidth="1"/>
    <col min="6402" max="6402" width="4.5703125" style="4" customWidth="1"/>
    <col min="6403" max="6403" width="26" style="4" customWidth="1"/>
    <col min="6404" max="6406" width="12.140625" style="4" customWidth="1"/>
    <col min="6407" max="6407" width="9.42578125" style="4" customWidth="1"/>
    <col min="6408" max="6409" width="9" style="4"/>
    <col min="6410" max="6410" width="21.85546875" style="4" customWidth="1"/>
    <col min="6411" max="6656" width="9" style="4"/>
    <col min="6657" max="6657" width="4" style="4" customWidth="1"/>
    <col min="6658" max="6658" width="4.5703125" style="4" customWidth="1"/>
    <col min="6659" max="6659" width="26" style="4" customWidth="1"/>
    <col min="6660" max="6662" width="12.140625" style="4" customWidth="1"/>
    <col min="6663" max="6663" width="9.42578125" style="4" customWidth="1"/>
    <col min="6664" max="6665" width="9" style="4"/>
    <col min="6666" max="6666" width="21.85546875" style="4" customWidth="1"/>
    <col min="6667" max="6912" width="9" style="4"/>
    <col min="6913" max="6913" width="4" style="4" customWidth="1"/>
    <col min="6914" max="6914" width="4.5703125" style="4" customWidth="1"/>
    <col min="6915" max="6915" width="26" style="4" customWidth="1"/>
    <col min="6916" max="6918" width="12.140625" style="4" customWidth="1"/>
    <col min="6919" max="6919" width="9.42578125" style="4" customWidth="1"/>
    <col min="6920" max="6921" width="9" style="4"/>
    <col min="6922" max="6922" width="21.85546875" style="4" customWidth="1"/>
    <col min="6923" max="7168" width="9" style="4"/>
    <col min="7169" max="7169" width="4" style="4" customWidth="1"/>
    <col min="7170" max="7170" width="4.5703125" style="4" customWidth="1"/>
    <col min="7171" max="7171" width="26" style="4" customWidth="1"/>
    <col min="7172" max="7174" width="12.140625" style="4" customWidth="1"/>
    <col min="7175" max="7175" width="9.42578125" style="4" customWidth="1"/>
    <col min="7176" max="7177" width="9" style="4"/>
    <col min="7178" max="7178" width="21.85546875" style="4" customWidth="1"/>
    <col min="7179" max="7424" width="9" style="4"/>
    <col min="7425" max="7425" width="4" style="4" customWidth="1"/>
    <col min="7426" max="7426" width="4.5703125" style="4" customWidth="1"/>
    <col min="7427" max="7427" width="26" style="4" customWidth="1"/>
    <col min="7428" max="7430" width="12.140625" style="4" customWidth="1"/>
    <col min="7431" max="7431" width="9.42578125" style="4" customWidth="1"/>
    <col min="7432" max="7433" width="9" style="4"/>
    <col min="7434" max="7434" width="21.85546875" style="4" customWidth="1"/>
    <col min="7435" max="7680" width="9" style="4"/>
    <col min="7681" max="7681" width="4" style="4" customWidth="1"/>
    <col min="7682" max="7682" width="4.5703125" style="4" customWidth="1"/>
    <col min="7683" max="7683" width="26" style="4" customWidth="1"/>
    <col min="7684" max="7686" width="12.140625" style="4" customWidth="1"/>
    <col min="7687" max="7687" width="9.42578125" style="4" customWidth="1"/>
    <col min="7688" max="7689" width="9" style="4"/>
    <col min="7690" max="7690" width="21.85546875" style="4" customWidth="1"/>
    <col min="7691" max="7936" width="9" style="4"/>
    <col min="7937" max="7937" width="4" style="4" customWidth="1"/>
    <col min="7938" max="7938" width="4.5703125" style="4" customWidth="1"/>
    <col min="7939" max="7939" width="26" style="4" customWidth="1"/>
    <col min="7940" max="7942" width="12.140625" style="4" customWidth="1"/>
    <col min="7943" max="7943" width="9.42578125" style="4" customWidth="1"/>
    <col min="7944" max="7945" width="9" style="4"/>
    <col min="7946" max="7946" width="21.85546875" style="4" customWidth="1"/>
    <col min="7947" max="8192" width="9" style="4"/>
    <col min="8193" max="8193" width="4" style="4" customWidth="1"/>
    <col min="8194" max="8194" width="4.5703125" style="4" customWidth="1"/>
    <col min="8195" max="8195" width="26" style="4" customWidth="1"/>
    <col min="8196" max="8198" width="12.140625" style="4" customWidth="1"/>
    <col min="8199" max="8199" width="9.42578125" style="4" customWidth="1"/>
    <col min="8200" max="8201" width="9" style="4"/>
    <col min="8202" max="8202" width="21.85546875" style="4" customWidth="1"/>
    <col min="8203" max="8448" width="9" style="4"/>
    <col min="8449" max="8449" width="4" style="4" customWidth="1"/>
    <col min="8450" max="8450" width="4.5703125" style="4" customWidth="1"/>
    <col min="8451" max="8451" width="26" style="4" customWidth="1"/>
    <col min="8452" max="8454" width="12.140625" style="4" customWidth="1"/>
    <col min="8455" max="8455" width="9.42578125" style="4" customWidth="1"/>
    <col min="8456" max="8457" width="9" style="4"/>
    <col min="8458" max="8458" width="21.85546875" style="4" customWidth="1"/>
    <col min="8459" max="8704" width="9" style="4"/>
    <col min="8705" max="8705" width="4" style="4" customWidth="1"/>
    <col min="8706" max="8706" width="4.5703125" style="4" customWidth="1"/>
    <col min="8707" max="8707" width="26" style="4" customWidth="1"/>
    <col min="8708" max="8710" width="12.140625" style="4" customWidth="1"/>
    <col min="8711" max="8711" width="9.42578125" style="4" customWidth="1"/>
    <col min="8712" max="8713" width="9" style="4"/>
    <col min="8714" max="8714" width="21.85546875" style="4" customWidth="1"/>
    <col min="8715" max="8960" width="9" style="4"/>
    <col min="8961" max="8961" width="4" style="4" customWidth="1"/>
    <col min="8962" max="8962" width="4.5703125" style="4" customWidth="1"/>
    <col min="8963" max="8963" width="26" style="4" customWidth="1"/>
    <col min="8964" max="8966" width="12.140625" style="4" customWidth="1"/>
    <col min="8967" max="8967" width="9.42578125" style="4" customWidth="1"/>
    <col min="8968" max="8969" width="9" style="4"/>
    <col min="8970" max="8970" width="21.85546875" style="4" customWidth="1"/>
    <col min="8971" max="9216" width="9" style="4"/>
    <col min="9217" max="9217" width="4" style="4" customWidth="1"/>
    <col min="9218" max="9218" width="4.5703125" style="4" customWidth="1"/>
    <col min="9219" max="9219" width="26" style="4" customWidth="1"/>
    <col min="9220" max="9222" width="12.140625" style="4" customWidth="1"/>
    <col min="9223" max="9223" width="9.42578125" style="4" customWidth="1"/>
    <col min="9224" max="9225" width="9" style="4"/>
    <col min="9226" max="9226" width="21.85546875" style="4" customWidth="1"/>
    <col min="9227" max="9472" width="9" style="4"/>
    <col min="9473" max="9473" width="4" style="4" customWidth="1"/>
    <col min="9474" max="9474" width="4.5703125" style="4" customWidth="1"/>
    <col min="9475" max="9475" width="26" style="4" customWidth="1"/>
    <col min="9476" max="9478" width="12.140625" style="4" customWidth="1"/>
    <col min="9479" max="9479" width="9.42578125" style="4" customWidth="1"/>
    <col min="9480" max="9481" width="9" style="4"/>
    <col min="9482" max="9482" width="21.85546875" style="4" customWidth="1"/>
    <col min="9483" max="9728" width="9" style="4"/>
    <col min="9729" max="9729" width="4" style="4" customWidth="1"/>
    <col min="9730" max="9730" width="4.5703125" style="4" customWidth="1"/>
    <col min="9731" max="9731" width="26" style="4" customWidth="1"/>
    <col min="9732" max="9734" width="12.140625" style="4" customWidth="1"/>
    <col min="9735" max="9735" width="9.42578125" style="4" customWidth="1"/>
    <col min="9736" max="9737" width="9" style="4"/>
    <col min="9738" max="9738" width="21.85546875" style="4" customWidth="1"/>
    <col min="9739" max="9984" width="9" style="4"/>
    <col min="9985" max="9985" width="4" style="4" customWidth="1"/>
    <col min="9986" max="9986" width="4.5703125" style="4" customWidth="1"/>
    <col min="9987" max="9987" width="26" style="4" customWidth="1"/>
    <col min="9988" max="9990" width="12.140625" style="4" customWidth="1"/>
    <col min="9991" max="9991" width="9.42578125" style="4" customWidth="1"/>
    <col min="9992" max="9993" width="9" style="4"/>
    <col min="9994" max="9994" width="21.85546875" style="4" customWidth="1"/>
    <col min="9995" max="10240" width="9" style="4"/>
    <col min="10241" max="10241" width="4" style="4" customWidth="1"/>
    <col min="10242" max="10242" width="4.5703125" style="4" customWidth="1"/>
    <col min="10243" max="10243" width="26" style="4" customWidth="1"/>
    <col min="10244" max="10246" width="12.140625" style="4" customWidth="1"/>
    <col min="10247" max="10247" width="9.42578125" style="4" customWidth="1"/>
    <col min="10248" max="10249" width="9" style="4"/>
    <col min="10250" max="10250" width="21.85546875" style="4" customWidth="1"/>
    <col min="10251" max="10496" width="9" style="4"/>
    <col min="10497" max="10497" width="4" style="4" customWidth="1"/>
    <col min="10498" max="10498" width="4.5703125" style="4" customWidth="1"/>
    <col min="10499" max="10499" width="26" style="4" customWidth="1"/>
    <col min="10500" max="10502" width="12.140625" style="4" customWidth="1"/>
    <col min="10503" max="10503" width="9.42578125" style="4" customWidth="1"/>
    <col min="10504" max="10505" width="9" style="4"/>
    <col min="10506" max="10506" width="21.85546875" style="4" customWidth="1"/>
    <col min="10507" max="10752" width="9" style="4"/>
    <col min="10753" max="10753" width="4" style="4" customWidth="1"/>
    <col min="10754" max="10754" width="4.5703125" style="4" customWidth="1"/>
    <col min="10755" max="10755" width="26" style="4" customWidth="1"/>
    <col min="10756" max="10758" width="12.140625" style="4" customWidth="1"/>
    <col min="10759" max="10759" width="9.42578125" style="4" customWidth="1"/>
    <col min="10760" max="10761" width="9" style="4"/>
    <col min="10762" max="10762" width="21.85546875" style="4" customWidth="1"/>
    <col min="10763" max="11008" width="9" style="4"/>
    <col min="11009" max="11009" width="4" style="4" customWidth="1"/>
    <col min="11010" max="11010" width="4.5703125" style="4" customWidth="1"/>
    <col min="11011" max="11011" width="26" style="4" customWidth="1"/>
    <col min="11012" max="11014" width="12.140625" style="4" customWidth="1"/>
    <col min="11015" max="11015" width="9.42578125" style="4" customWidth="1"/>
    <col min="11016" max="11017" width="9" style="4"/>
    <col min="11018" max="11018" width="21.85546875" style="4" customWidth="1"/>
    <col min="11019" max="11264" width="9" style="4"/>
    <col min="11265" max="11265" width="4" style="4" customWidth="1"/>
    <col min="11266" max="11266" width="4.5703125" style="4" customWidth="1"/>
    <col min="11267" max="11267" width="26" style="4" customWidth="1"/>
    <col min="11268" max="11270" width="12.140625" style="4" customWidth="1"/>
    <col min="11271" max="11271" width="9.42578125" style="4" customWidth="1"/>
    <col min="11272" max="11273" width="9" style="4"/>
    <col min="11274" max="11274" width="21.85546875" style="4" customWidth="1"/>
    <col min="11275" max="11520" width="9" style="4"/>
    <col min="11521" max="11521" width="4" style="4" customWidth="1"/>
    <col min="11522" max="11522" width="4.5703125" style="4" customWidth="1"/>
    <col min="11523" max="11523" width="26" style="4" customWidth="1"/>
    <col min="11524" max="11526" width="12.140625" style="4" customWidth="1"/>
    <col min="11527" max="11527" width="9.42578125" style="4" customWidth="1"/>
    <col min="11528" max="11529" width="9" style="4"/>
    <col min="11530" max="11530" width="21.85546875" style="4" customWidth="1"/>
    <col min="11531" max="11776" width="9" style="4"/>
    <col min="11777" max="11777" width="4" style="4" customWidth="1"/>
    <col min="11778" max="11778" width="4.5703125" style="4" customWidth="1"/>
    <col min="11779" max="11779" width="26" style="4" customWidth="1"/>
    <col min="11780" max="11782" width="12.140625" style="4" customWidth="1"/>
    <col min="11783" max="11783" width="9.42578125" style="4" customWidth="1"/>
    <col min="11784" max="11785" width="9" style="4"/>
    <col min="11786" max="11786" width="21.85546875" style="4" customWidth="1"/>
    <col min="11787" max="12032" width="9" style="4"/>
    <col min="12033" max="12033" width="4" style="4" customWidth="1"/>
    <col min="12034" max="12034" width="4.5703125" style="4" customWidth="1"/>
    <col min="12035" max="12035" width="26" style="4" customWidth="1"/>
    <col min="12036" max="12038" width="12.140625" style="4" customWidth="1"/>
    <col min="12039" max="12039" width="9.42578125" style="4" customWidth="1"/>
    <col min="12040" max="12041" width="9" style="4"/>
    <col min="12042" max="12042" width="21.85546875" style="4" customWidth="1"/>
    <col min="12043" max="12288" width="9" style="4"/>
    <col min="12289" max="12289" width="4" style="4" customWidth="1"/>
    <col min="12290" max="12290" width="4.5703125" style="4" customWidth="1"/>
    <col min="12291" max="12291" width="26" style="4" customWidth="1"/>
    <col min="12292" max="12294" width="12.140625" style="4" customWidth="1"/>
    <col min="12295" max="12295" width="9.42578125" style="4" customWidth="1"/>
    <col min="12296" max="12297" width="9" style="4"/>
    <col min="12298" max="12298" width="21.85546875" style="4" customWidth="1"/>
    <col min="12299" max="12544" width="9" style="4"/>
    <col min="12545" max="12545" width="4" style="4" customWidth="1"/>
    <col min="12546" max="12546" width="4.5703125" style="4" customWidth="1"/>
    <col min="12547" max="12547" width="26" style="4" customWidth="1"/>
    <col min="12548" max="12550" width="12.140625" style="4" customWidth="1"/>
    <col min="12551" max="12551" width="9.42578125" style="4" customWidth="1"/>
    <col min="12552" max="12553" width="9" style="4"/>
    <col min="12554" max="12554" width="21.85546875" style="4" customWidth="1"/>
    <col min="12555" max="12800" width="9" style="4"/>
    <col min="12801" max="12801" width="4" style="4" customWidth="1"/>
    <col min="12802" max="12802" width="4.5703125" style="4" customWidth="1"/>
    <col min="12803" max="12803" width="26" style="4" customWidth="1"/>
    <col min="12804" max="12806" width="12.140625" style="4" customWidth="1"/>
    <col min="12807" max="12807" width="9.42578125" style="4" customWidth="1"/>
    <col min="12808" max="12809" width="9" style="4"/>
    <col min="12810" max="12810" width="21.85546875" style="4" customWidth="1"/>
    <col min="12811" max="13056" width="9" style="4"/>
    <col min="13057" max="13057" width="4" style="4" customWidth="1"/>
    <col min="13058" max="13058" width="4.5703125" style="4" customWidth="1"/>
    <col min="13059" max="13059" width="26" style="4" customWidth="1"/>
    <col min="13060" max="13062" width="12.140625" style="4" customWidth="1"/>
    <col min="13063" max="13063" width="9.42578125" style="4" customWidth="1"/>
    <col min="13064" max="13065" width="9" style="4"/>
    <col min="13066" max="13066" width="21.85546875" style="4" customWidth="1"/>
    <col min="13067" max="13312" width="9" style="4"/>
    <col min="13313" max="13313" width="4" style="4" customWidth="1"/>
    <col min="13314" max="13314" width="4.5703125" style="4" customWidth="1"/>
    <col min="13315" max="13315" width="26" style="4" customWidth="1"/>
    <col min="13316" max="13318" width="12.140625" style="4" customWidth="1"/>
    <col min="13319" max="13319" width="9.42578125" style="4" customWidth="1"/>
    <col min="13320" max="13321" width="9" style="4"/>
    <col min="13322" max="13322" width="21.85546875" style="4" customWidth="1"/>
    <col min="13323" max="13568" width="9" style="4"/>
    <col min="13569" max="13569" width="4" style="4" customWidth="1"/>
    <col min="13570" max="13570" width="4.5703125" style="4" customWidth="1"/>
    <col min="13571" max="13571" width="26" style="4" customWidth="1"/>
    <col min="13572" max="13574" width="12.140625" style="4" customWidth="1"/>
    <col min="13575" max="13575" width="9.42578125" style="4" customWidth="1"/>
    <col min="13576" max="13577" width="9" style="4"/>
    <col min="13578" max="13578" width="21.85546875" style="4" customWidth="1"/>
    <col min="13579" max="13824" width="9" style="4"/>
    <col min="13825" max="13825" width="4" style="4" customWidth="1"/>
    <col min="13826" max="13826" width="4.5703125" style="4" customWidth="1"/>
    <col min="13827" max="13827" width="26" style="4" customWidth="1"/>
    <col min="13828" max="13830" width="12.140625" style="4" customWidth="1"/>
    <col min="13831" max="13831" width="9.42578125" style="4" customWidth="1"/>
    <col min="13832" max="13833" width="9" style="4"/>
    <col min="13834" max="13834" width="21.85546875" style="4" customWidth="1"/>
    <col min="13835" max="14080" width="9" style="4"/>
    <col min="14081" max="14081" width="4" style="4" customWidth="1"/>
    <col min="14082" max="14082" width="4.5703125" style="4" customWidth="1"/>
    <col min="14083" max="14083" width="26" style="4" customWidth="1"/>
    <col min="14084" max="14086" width="12.140625" style="4" customWidth="1"/>
    <col min="14087" max="14087" width="9.42578125" style="4" customWidth="1"/>
    <col min="14088" max="14089" width="9" style="4"/>
    <col min="14090" max="14090" width="21.85546875" style="4" customWidth="1"/>
    <col min="14091" max="14336" width="9" style="4"/>
    <col min="14337" max="14337" width="4" style="4" customWidth="1"/>
    <col min="14338" max="14338" width="4.5703125" style="4" customWidth="1"/>
    <col min="14339" max="14339" width="26" style="4" customWidth="1"/>
    <col min="14340" max="14342" width="12.140625" style="4" customWidth="1"/>
    <col min="14343" max="14343" width="9.42578125" style="4" customWidth="1"/>
    <col min="14344" max="14345" width="9" style="4"/>
    <col min="14346" max="14346" width="21.85546875" style="4" customWidth="1"/>
    <col min="14347" max="14592" width="9" style="4"/>
    <col min="14593" max="14593" width="4" style="4" customWidth="1"/>
    <col min="14594" max="14594" width="4.5703125" style="4" customWidth="1"/>
    <col min="14595" max="14595" width="26" style="4" customWidth="1"/>
    <col min="14596" max="14598" width="12.140625" style="4" customWidth="1"/>
    <col min="14599" max="14599" width="9.42578125" style="4" customWidth="1"/>
    <col min="14600" max="14601" width="9" style="4"/>
    <col min="14602" max="14602" width="21.85546875" style="4" customWidth="1"/>
    <col min="14603" max="14848" width="9" style="4"/>
    <col min="14849" max="14849" width="4" style="4" customWidth="1"/>
    <col min="14850" max="14850" width="4.5703125" style="4" customWidth="1"/>
    <col min="14851" max="14851" width="26" style="4" customWidth="1"/>
    <col min="14852" max="14854" width="12.140625" style="4" customWidth="1"/>
    <col min="14855" max="14855" width="9.42578125" style="4" customWidth="1"/>
    <col min="14856" max="14857" width="9" style="4"/>
    <col min="14858" max="14858" width="21.85546875" style="4" customWidth="1"/>
    <col min="14859" max="15104" width="9" style="4"/>
    <col min="15105" max="15105" width="4" style="4" customWidth="1"/>
    <col min="15106" max="15106" width="4.5703125" style="4" customWidth="1"/>
    <col min="15107" max="15107" width="26" style="4" customWidth="1"/>
    <col min="15108" max="15110" width="12.140625" style="4" customWidth="1"/>
    <col min="15111" max="15111" width="9.42578125" style="4" customWidth="1"/>
    <col min="15112" max="15113" width="9" style="4"/>
    <col min="15114" max="15114" width="21.85546875" style="4" customWidth="1"/>
    <col min="15115" max="15360" width="9" style="4"/>
    <col min="15361" max="15361" width="4" style="4" customWidth="1"/>
    <col min="15362" max="15362" width="4.5703125" style="4" customWidth="1"/>
    <col min="15363" max="15363" width="26" style="4" customWidth="1"/>
    <col min="15364" max="15366" width="12.140625" style="4" customWidth="1"/>
    <col min="15367" max="15367" width="9.42578125" style="4" customWidth="1"/>
    <col min="15368" max="15369" width="9" style="4"/>
    <col min="15370" max="15370" width="21.85546875" style="4" customWidth="1"/>
    <col min="15371" max="15616" width="9" style="4"/>
    <col min="15617" max="15617" width="4" style="4" customWidth="1"/>
    <col min="15618" max="15618" width="4.5703125" style="4" customWidth="1"/>
    <col min="15619" max="15619" width="26" style="4" customWidth="1"/>
    <col min="15620" max="15622" width="12.140625" style="4" customWidth="1"/>
    <col min="15623" max="15623" width="9.42578125" style="4" customWidth="1"/>
    <col min="15624" max="15625" width="9" style="4"/>
    <col min="15626" max="15626" width="21.85546875" style="4" customWidth="1"/>
    <col min="15627" max="15872" width="9" style="4"/>
    <col min="15873" max="15873" width="4" style="4" customWidth="1"/>
    <col min="15874" max="15874" width="4.5703125" style="4" customWidth="1"/>
    <col min="15875" max="15875" width="26" style="4" customWidth="1"/>
    <col min="15876" max="15878" width="12.140625" style="4" customWidth="1"/>
    <col min="15879" max="15879" width="9.42578125" style="4" customWidth="1"/>
    <col min="15880" max="15881" width="9" style="4"/>
    <col min="15882" max="15882" width="21.85546875" style="4" customWidth="1"/>
    <col min="15883" max="16128" width="9" style="4"/>
    <col min="16129" max="16129" width="4" style="4" customWidth="1"/>
    <col min="16130" max="16130" width="4.5703125" style="4" customWidth="1"/>
    <col min="16131" max="16131" width="26" style="4" customWidth="1"/>
    <col min="16132" max="16134" width="12.140625" style="4" customWidth="1"/>
    <col min="16135" max="16135" width="9.42578125" style="4" customWidth="1"/>
    <col min="16136" max="16137" width="9" style="4"/>
    <col min="16138" max="16138" width="21.85546875" style="4" customWidth="1"/>
    <col min="16139" max="16384" width="9" style="4"/>
  </cols>
  <sheetData>
    <row r="1" spans="1:11" x14ac:dyDescent="0.55000000000000004">
      <c r="K1" s="142" t="s">
        <v>20</v>
      </c>
    </row>
    <row r="2" spans="1:11" s="142" customFormat="1" ht="36.75" customHeight="1" thickBot="1" x14ac:dyDescent="0.7">
      <c r="A2" s="717" t="s">
        <v>470</v>
      </c>
      <c r="B2" s="717"/>
      <c r="C2" s="717"/>
      <c r="D2" s="717"/>
      <c r="E2" s="717"/>
      <c r="F2" s="717"/>
      <c r="G2" s="717"/>
      <c r="H2" s="717"/>
      <c r="I2" s="717"/>
      <c r="J2" s="717"/>
      <c r="K2" s="717"/>
    </row>
    <row r="3" spans="1:11" ht="36.75" customHeight="1" thickBot="1" x14ac:dyDescent="0.45">
      <c r="A3" s="302" t="s">
        <v>21</v>
      </c>
      <c r="B3" s="303"/>
      <c r="C3" s="304"/>
      <c r="D3" s="143">
        <v>10000</v>
      </c>
      <c r="E3" s="144">
        <v>20000</v>
      </c>
      <c r="F3" s="145">
        <v>30000</v>
      </c>
      <c r="G3" s="146">
        <v>40000</v>
      </c>
      <c r="H3" s="147">
        <v>70000</v>
      </c>
      <c r="I3" s="147">
        <v>80000</v>
      </c>
      <c r="J3" s="147" t="s">
        <v>22</v>
      </c>
      <c r="K3" s="148" t="s">
        <v>23</v>
      </c>
    </row>
    <row r="4" spans="1:11" ht="36.75" customHeight="1" x14ac:dyDescent="0.6">
      <c r="A4" s="305" t="s">
        <v>24</v>
      </c>
      <c r="B4" s="383" t="s">
        <v>25</v>
      </c>
      <c r="C4" s="384"/>
      <c r="D4" s="149">
        <v>0</v>
      </c>
      <c r="E4" s="149">
        <v>0</v>
      </c>
      <c r="F4" s="149">
        <v>0</v>
      </c>
      <c r="G4" s="149">
        <v>0</v>
      </c>
      <c r="H4" s="149">
        <v>0</v>
      </c>
      <c r="I4" s="149">
        <v>0</v>
      </c>
      <c r="J4" s="149">
        <v>0</v>
      </c>
      <c r="K4" s="149">
        <f>SUM(D4:J4)</f>
        <v>0</v>
      </c>
    </row>
    <row r="5" spans="1:11" ht="36.75" customHeight="1" thickBot="1" x14ac:dyDescent="0.65">
      <c r="A5" s="306"/>
      <c r="B5" s="385" t="s">
        <v>26</v>
      </c>
      <c r="C5" s="386"/>
      <c r="D5" s="149">
        <v>0</v>
      </c>
      <c r="E5" s="149">
        <v>1</v>
      </c>
      <c r="F5" s="149">
        <v>0</v>
      </c>
      <c r="G5" s="149">
        <v>0</v>
      </c>
      <c r="H5" s="149">
        <v>0</v>
      </c>
      <c r="I5" s="149">
        <v>0</v>
      </c>
      <c r="J5" s="149">
        <v>0</v>
      </c>
      <c r="K5" s="149">
        <f>SUM(D5:J5)</f>
        <v>1</v>
      </c>
    </row>
    <row r="6" spans="1:11" ht="36.75" customHeight="1" thickBot="1" x14ac:dyDescent="0.65">
      <c r="A6" s="307"/>
      <c r="B6" s="387" t="s">
        <v>27</v>
      </c>
      <c r="C6" s="388"/>
      <c r="D6" s="151">
        <v>0</v>
      </c>
      <c r="E6" s="151">
        <v>1</v>
      </c>
      <c r="F6" s="151">
        <v>0</v>
      </c>
      <c r="G6" s="151">
        <v>0</v>
      </c>
      <c r="H6" s="151">
        <v>0</v>
      </c>
      <c r="I6" s="151">
        <v>0</v>
      </c>
      <c r="J6" s="151">
        <v>0</v>
      </c>
      <c r="K6" s="151">
        <f t="shared" ref="K6" si="0">SUM(K4:K5)</f>
        <v>1</v>
      </c>
    </row>
    <row r="7" spans="1:11" ht="36.75" customHeight="1" x14ac:dyDescent="0.6">
      <c r="A7" s="305" t="s">
        <v>28</v>
      </c>
      <c r="B7" s="383" t="s">
        <v>29</v>
      </c>
      <c r="C7" s="384"/>
      <c r="D7" s="149">
        <v>4</v>
      </c>
      <c r="E7" s="149">
        <v>1</v>
      </c>
      <c r="F7" s="149">
        <v>8</v>
      </c>
      <c r="G7" s="149">
        <v>4</v>
      </c>
      <c r="H7" s="149">
        <v>0</v>
      </c>
      <c r="I7" s="149">
        <v>1</v>
      </c>
      <c r="J7" s="149">
        <v>0</v>
      </c>
      <c r="K7" s="149">
        <f>SUM(D7:J7)</f>
        <v>18</v>
      </c>
    </row>
    <row r="8" spans="1:11" ht="36.75" customHeight="1" x14ac:dyDescent="0.6">
      <c r="A8" s="306"/>
      <c r="B8" s="385" t="s">
        <v>30</v>
      </c>
      <c r="C8" s="386"/>
      <c r="D8" s="149">
        <v>0</v>
      </c>
      <c r="E8" s="149">
        <v>0</v>
      </c>
      <c r="F8" s="149">
        <v>0</v>
      </c>
      <c r="G8" s="149">
        <v>0</v>
      </c>
      <c r="H8" s="149">
        <v>0</v>
      </c>
      <c r="I8" s="149">
        <v>0</v>
      </c>
      <c r="J8" s="149">
        <v>0</v>
      </c>
      <c r="K8" s="149">
        <f t="shared" ref="K8:K13" si="1">SUM(D8:J8)</f>
        <v>0</v>
      </c>
    </row>
    <row r="9" spans="1:11" ht="36.75" customHeight="1" x14ac:dyDescent="0.6">
      <c r="A9" s="306"/>
      <c r="B9" s="389" t="s">
        <v>31</v>
      </c>
      <c r="C9" s="390" t="s">
        <v>32</v>
      </c>
      <c r="D9" s="149">
        <v>0</v>
      </c>
      <c r="E9" s="149">
        <v>0</v>
      </c>
      <c r="F9" s="149">
        <v>0</v>
      </c>
      <c r="G9" s="149">
        <v>0</v>
      </c>
      <c r="H9" s="149">
        <v>0</v>
      </c>
      <c r="I9" s="149">
        <v>0</v>
      </c>
      <c r="J9" s="149">
        <v>0</v>
      </c>
      <c r="K9" s="149">
        <f t="shared" si="1"/>
        <v>0</v>
      </c>
    </row>
    <row r="10" spans="1:11" ht="36.75" customHeight="1" x14ac:dyDescent="0.6">
      <c r="A10" s="306"/>
      <c r="B10" s="391"/>
      <c r="C10" s="390" t="s">
        <v>33</v>
      </c>
      <c r="D10" s="149">
        <v>0</v>
      </c>
      <c r="E10" s="149">
        <v>0</v>
      </c>
      <c r="F10" s="149">
        <v>0</v>
      </c>
      <c r="G10" s="149">
        <v>0</v>
      </c>
      <c r="H10" s="149">
        <v>0</v>
      </c>
      <c r="I10" s="149">
        <v>0</v>
      </c>
      <c r="J10" s="149">
        <v>0</v>
      </c>
      <c r="K10" s="149">
        <f t="shared" si="1"/>
        <v>0</v>
      </c>
    </row>
    <row r="11" spans="1:11" ht="36.75" customHeight="1" x14ac:dyDescent="0.4">
      <c r="A11" s="306"/>
      <c r="B11" s="308" t="s">
        <v>34</v>
      </c>
      <c r="C11" s="311"/>
      <c r="D11" s="149">
        <v>0</v>
      </c>
      <c r="E11" s="149">
        <v>0</v>
      </c>
      <c r="F11" s="149">
        <v>0</v>
      </c>
      <c r="G11" s="149">
        <v>0</v>
      </c>
      <c r="H11" s="149">
        <v>0</v>
      </c>
      <c r="I11" s="149">
        <v>0</v>
      </c>
      <c r="J11" s="149">
        <v>0</v>
      </c>
      <c r="K11" s="149">
        <f t="shared" si="1"/>
        <v>0</v>
      </c>
    </row>
    <row r="12" spans="1:11" ht="36.75" customHeight="1" x14ac:dyDescent="0.4">
      <c r="A12" s="306"/>
      <c r="B12" s="308" t="s">
        <v>35</v>
      </c>
      <c r="C12" s="309"/>
      <c r="D12" s="149">
        <v>0</v>
      </c>
      <c r="E12" s="149">
        <v>0</v>
      </c>
      <c r="F12" s="149">
        <v>0</v>
      </c>
      <c r="G12" s="149">
        <v>0</v>
      </c>
      <c r="H12" s="149">
        <v>0</v>
      </c>
      <c r="I12" s="149">
        <v>0</v>
      </c>
      <c r="J12" s="149">
        <v>0</v>
      </c>
      <c r="K12" s="149">
        <f t="shared" si="1"/>
        <v>0</v>
      </c>
    </row>
    <row r="13" spans="1:11" ht="36.75" customHeight="1" x14ac:dyDescent="0.4">
      <c r="A13" s="306"/>
      <c r="B13" s="312" t="s">
        <v>26</v>
      </c>
      <c r="C13" s="313"/>
      <c r="D13" s="150">
        <v>0</v>
      </c>
      <c r="E13" s="150">
        <v>0</v>
      </c>
      <c r="F13" s="150">
        <v>0</v>
      </c>
      <c r="G13" s="150">
        <v>1</v>
      </c>
      <c r="H13" s="150">
        <v>0</v>
      </c>
      <c r="I13" s="150">
        <v>0</v>
      </c>
      <c r="J13" s="150">
        <v>0</v>
      </c>
      <c r="K13" s="150">
        <f t="shared" si="1"/>
        <v>1</v>
      </c>
    </row>
    <row r="14" spans="1:11" ht="36.75" customHeight="1" thickBot="1" x14ac:dyDescent="0.45">
      <c r="A14" s="310"/>
      <c r="B14" s="314" t="s">
        <v>36</v>
      </c>
      <c r="C14" s="314"/>
      <c r="D14" s="315">
        <f>SUM(D7:D13)</f>
        <v>4</v>
      </c>
      <c r="E14" s="315">
        <f t="shared" ref="E14:J14" si="2">SUM(E7:E13)</f>
        <v>1</v>
      </c>
      <c r="F14" s="315">
        <f t="shared" si="2"/>
        <v>8</v>
      </c>
      <c r="G14" s="315">
        <f t="shared" si="2"/>
        <v>5</v>
      </c>
      <c r="H14" s="315">
        <f t="shared" si="2"/>
        <v>0</v>
      </c>
      <c r="I14" s="315">
        <f t="shared" si="2"/>
        <v>1</v>
      </c>
      <c r="J14" s="315">
        <f t="shared" si="2"/>
        <v>0</v>
      </c>
      <c r="K14" s="315">
        <f>SUM(K7:K13)</f>
        <v>19</v>
      </c>
    </row>
  </sheetData>
  <mergeCells count="1">
    <mergeCell ref="A2:K2"/>
  </mergeCells>
  <pageMargins left="0.47" right="1.04" top="0.39" bottom="0.64" header="0.48" footer="0.5"/>
  <pageSetup paperSize="9" scale="9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AA9"/>
  <sheetViews>
    <sheetView view="pageBreakPreview" zoomScale="140" zoomScaleNormal="100" zoomScaleSheetLayoutView="140" workbookViewId="0">
      <selection activeCell="F8" sqref="F8"/>
    </sheetView>
  </sheetViews>
  <sheetFormatPr defaultRowHeight="15.75" x14ac:dyDescent="0.4"/>
  <cols>
    <col min="1" max="1" width="10.28515625" style="206" customWidth="1"/>
    <col min="2" max="2" width="11.140625" style="206" customWidth="1"/>
    <col min="3" max="11" width="6.7109375" style="206" customWidth="1"/>
    <col min="12" max="12" width="3.85546875" style="206" customWidth="1"/>
    <col min="13" max="13" width="6.28515625" style="206" customWidth="1"/>
    <col min="14" max="14" width="5.140625" style="206" customWidth="1"/>
    <col min="15" max="26" width="6.28515625" style="206" customWidth="1"/>
    <col min="27" max="27" width="7.42578125" style="206" customWidth="1"/>
    <col min="28" max="256" width="9.140625" style="206"/>
    <col min="257" max="257" width="11.7109375" style="206" customWidth="1"/>
    <col min="258" max="258" width="7.5703125" style="206" customWidth="1"/>
    <col min="259" max="267" width="6.7109375" style="206" customWidth="1"/>
    <col min="268" max="268" width="3.85546875" style="206" customWidth="1"/>
    <col min="269" max="269" width="6.28515625" style="206" customWidth="1"/>
    <col min="270" max="270" width="5.140625" style="206" customWidth="1"/>
    <col min="271" max="282" width="6.28515625" style="206" customWidth="1"/>
    <col min="283" max="283" width="7.42578125" style="206" customWidth="1"/>
    <col min="284" max="512" width="9.140625" style="206"/>
    <col min="513" max="513" width="11.7109375" style="206" customWidth="1"/>
    <col min="514" max="514" width="7.5703125" style="206" customWidth="1"/>
    <col min="515" max="523" width="6.7109375" style="206" customWidth="1"/>
    <col min="524" max="524" width="3.85546875" style="206" customWidth="1"/>
    <col min="525" max="525" width="6.28515625" style="206" customWidth="1"/>
    <col min="526" max="526" width="5.140625" style="206" customWidth="1"/>
    <col min="527" max="538" width="6.28515625" style="206" customWidth="1"/>
    <col min="539" max="539" width="7.42578125" style="206" customWidth="1"/>
    <col min="540" max="768" width="9.140625" style="206"/>
    <col min="769" max="769" width="11.7109375" style="206" customWidth="1"/>
    <col min="770" max="770" width="7.5703125" style="206" customWidth="1"/>
    <col min="771" max="779" width="6.7109375" style="206" customWidth="1"/>
    <col min="780" max="780" width="3.85546875" style="206" customWidth="1"/>
    <col min="781" max="781" width="6.28515625" style="206" customWidth="1"/>
    <col min="782" max="782" width="5.140625" style="206" customWidth="1"/>
    <col min="783" max="794" width="6.28515625" style="206" customWidth="1"/>
    <col min="795" max="795" width="7.42578125" style="206" customWidth="1"/>
    <col min="796" max="1024" width="9.140625" style="206"/>
    <col min="1025" max="1025" width="11.7109375" style="206" customWidth="1"/>
    <col min="1026" max="1026" width="7.5703125" style="206" customWidth="1"/>
    <col min="1027" max="1035" width="6.7109375" style="206" customWidth="1"/>
    <col min="1036" max="1036" width="3.85546875" style="206" customWidth="1"/>
    <col min="1037" max="1037" width="6.28515625" style="206" customWidth="1"/>
    <col min="1038" max="1038" width="5.140625" style="206" customWidth="1"/>
    <col min="1039" max="1050" width="6.28515625" style="206" customWidth="1"/>
    <col min="1051" max="1051" width="7.42578125" style="206" customWidth="1"/>
    <col min="1052" max="1280" width="9.140625" style="206"/>
    <col min="1281" max="1281" width="11.7109375" style="206" customWidth="1"/>
    <col min="1282" max="1282" width="7.5703125" style="206" customWidth="1"/>
    <col min="1283" max="1291" width="6.7109375" style="206" customWidth="1"/>
    <col min="1292" max="1292" width="3.85546875" style="206" customWidth="1"/>
    <col min="1293" max="1293" width="6.28515625" style="206" customWidth="1"/>
    <col min="1294" max="1294" width="5.140625" style="206" customWidth="1"/>
    <col min="1295" max="1306" width="6.28515625" style="206" customWidth="1"/>
    <col min="1307" max="1307" width="7.42578125" style="206" customWidth="1"/>
    <col min="1308" max="1536" width="9.140625" style="206"/>
    <col min="1537" max="1537" width="11.7109375" style="206" customWidth="1"/>
    <col min="1538" max="1538" width="7.5703125" style="206" customWidth="1"/>
    <col min="1539" max="1547" width="6.7109375" style="206" customWidth="1"/>
    <col min="1548" max="1548" width="3.85546875" style="206" customWidth="1"/>
    <col min="1549" max="1549" width="6.28515625" style="206" customWidth="1"/>
    <col min="1550" max="1550" width="5.140625" style="206" customWidth="1"/>
    <col min="1551" max="1562" width="6.28515625" style="206" customWidth="1"/>
    <col min="1563" max="1563" width="7.42578125" style="206" customWidth="1"/>
    <col min="1564" max="1792" width="9.140625" style="206"/>
    <col min="1793" max="1793" width="11.7109375" style="206" customWidth="1"/>
    <col min="1794" max="1794" width="7.5703125" style="206" customWidth="1"/>
    <col min="1795" max="1803" width="6.7109375" style="206" customWidth="1"/>
    <col min="1804" max="1804" width="3.85546875" style="206" customWidth="1"/>
    <col min="1805" max="1805" width="6.28515625" style="206" customWidth="1"/>
    <col min="1806" max="1806" width="5.140625" style="206" customWidth="1"/>
    <col min="1807" max="1818" width="6.28515625" style="206" customWidth="1"/>
    <col min="1819" max="1819" width="7.42578125" style="206" customWidth="1"/>
    <col min="1820" max="2048" width="9.140625" style="206"/>
    <col min="2049" max="2049" width="11.7109375" style="206" customWidth="1"/>
    <col min="2050" max="2050" width="7.5703125" style="206" customWidth="1"/>
    <col min="2051" max="2059" width="6.7109375" style="206" customWidth="1"/>
    <col min="2060" max="2060" width="3.85546875" style="206" customWidth="1"/>
    <col min="2061" max="2061" width="6.28515625" style="206" customWidth="1"/>
    <col min="2062" max="2062" width="5.140625" style="206" customWidth="1"/>
    <col min="2063" max="2074" width="6.28515625" style="206" customWidth="1"/>
    <col min="2075" max="2075" width="7.42578125" style="206" customWidth="1"/>
    <col min="2076" max="2304" width="9.140625" style="206"/>
    <col min="2305" max="2305" width="11.7109375" style="206" customWidth="1"/>
    <col min="2306" max="2306" width="7.5703125" style="206" customWidth="1"/>
    <col min="2307" max="2315" width="6.7109375" style="206" customWidth="1"/>
    <col min="2316" max="2316" width="3.85546875" style="206" customWidth="1"/>
    <col min="2317" max="2317" width="6.28515625" style="206" customWidth="1"/>
    <col min="2318" max="2318" width="5.140625" style="206" customWidth="1"/>
    <col min="2319" max="2330" width="6.28515625" style="206" customWidth="1"/>
    <col min="2331" max="2331" width="7.42578125" style="206" customWidth="1"/>
    <col min="2332" max="2560" width="9.140625" style="206"/>
    <col min="2561" max="2561" width="11.7109375" style="206" customWidth="1"/>
    <col min="2562" max="2562" width="7.5703125" style="206" customWidth="1"/>
    <col min="2563" max="2571" width="6.7109375" style="206" customWidth="1"/>
    <col min="2572" max="2572" width="3.85546875" style="206" customWidth="1"/>
    <col min="2573" max="2573" width="6.28515625" style="206" customWidth="1"/>
    <col min="2574" max="2574" width="5.140625" style="206" customWidth="1"/>
    <col min="2575" max="2586" width="6.28515625" style="206" customWidth="1"/>
    <col min="2587" max="2587" width="7.42578125" style="206" customWidth="1"/>
    <col min="2588" max="2816" width="9.140625" style="206"/>
    <col min="2817" max="2817" width="11.7109375" style="206" customWidth="1"/>
    <col min="2818" max="2818" width="7.5703125" style="206" customWidth="1"/>
    <col min="2819" max="2827" width="6.7109375" style="206" customWidth="1"/>
    <col min="2828" max="2828" width="3.85546875" style="206" customWidth="1"/>
    <col min="2829" max="2829" width="6.28515625" style="206" customWidth="1"/>
    <col min="2830" max="2830" width="5.140625" style="206" customWidth="1"/>
    <col min="2831" max="2842" width="6.28515625" style="206" customWidth="1"/>
    <col min="2843" max="2843" width="7.42578125" style="206" customWidth="1"/>
    <col min="2844" max="3072" width="9.140625" style="206"/>
    <col min="3073" max="3073" width="11.7109375" style="206" customWidth="1"/>
    <col min="3074" max="3074" width="7.5703125" style="206" customWidth="1"/>
    <col min="3075" max="3083" width="6.7109375" style="206" customWidth="1"/>
    <col min="3084" max="3084" width="3.85546875" style="206" customWidth="1"/>
    <col min="3085" max="3085" width="6.28515625" style="206" customWidth="1"/>
    <col min="3086" max="3086" width="5.140625" style="206" customWidth="1"/>
    <col min="3087" max="3098" width="6.28515625" style="206" customWidth="1"/>
    <col min="3099" max="3099" width="7.42578125" style="206" customWidth="1"/>
    <col min="3100" max="3328" width="9.140625" style="206"/>
    <col min="3329" max="3329" width="11.7109375" style="206" customWidth="1"/>
    <col min="3330" max="3330" width="7.5703125" style="206" customWidth="1"/>
    <col min="3331" max="3339" width="6.7109375" style="206" customWidth="1"/>
    <col min="3340" max="3340" width="3.85546875" style="206" customWidth="1"/>
    <col min="3341" max="3341" width="6.28515625" style="206" customWidth="1"/>
    <col min="3342" max="3342" width="5.140625" style="206" customWidth="1"/>
    <col min="3343" max="3354" width="6.28515625" style="206" customWidth="1"/>
    <col min="3355" max="3355" width="7.42578125" style="206" customWidth="1"/>
    <col min="3356" max="3584" width="9.140625" style="206"/>
    <col min="3585" max="3585" width="11.7109375" style="206" customWidth="1"/>
    <col min="3586" max="3586" width="7.5703125" style="206" customWidth="1"/>
    <col min="3587" max="3595" width="6.7109375" style="206" customWidth="1"/>
    <col min="3596" max="3596" width="3.85546875" style="206" customWidth="1"/>
    <col min="3597" max="3597" width="6.28515625" style="206" customWidth="1"/>
    <col min="3598" max="3598" width="5.140625" style="206" customWidth="1"/>
    <col min="3599" max="3610" width="6.28515625" style="206" customWidth="1"/>
    <col min="3611" max="3611" width="7.42578125" style="206" customWidth="1"/>
    <col min="3612" max="3840" width="9.140625" style="206"/>
    <col min="3841" max="3841" width="11.7109375" style="206" customWidth="1"/>
    <col min="3842" max="3842" width="7.5703125" style="206" customWidth="1"/>
    <col min="3843" max="3851" width="6.7109375" style="206" customWidth="1"/>
    <col min="3852" max="3852" width="3.85546875" style="206" customWidth="1"/>
    <col min="3853" max="3853" width="6.28515625" style="206" customWidth="1"/>
    <col min="3854" max="3854" width="5.140625" style="206" customWidth="1"/>
    <col min="3855" max="3866" width="6.28515625" style="206" customWidth="1"/>
    <col min="3867" max="3867" width="7.42578125" style="206" customWidth="1"/>
    <col min="3868" max="4096" width="9.140625" style="206"/>
    <col min="4097" max="4097" width="11.7109375" style="206" customWidth="1"/>
    <col min="4098" max="4098" width="7.5703125" style="206" customWidth="1"/>
    <col min="4099" max="4107" width="6.7109375" style="206" customWidth="1"/>
    <col min="4108" max="4108" width="3.85546875" style="206" customWidth="1"/>
    <col min="4109" max="4109" width="6.28515625" style="206" customWidth="1"/>
    <col min="4110" max="4110" width="5.140625" style="206" customWidth="1"/>
    <col min="4111" max="4122" width="6.28515625" style="206" customWidth="1"/>
    <col min="4123" max="4123" width="7.42578125" style="206" customWidth="1"/>
    <col min="4124" max="4352" width="9.140625" style="206"/>
    <col min="4353" max="4353" width="11.7109375" style="206" customWidth="1"/>
    <col min="4354" max="4354" width="7.5703125" style="206" customWidth="1"/>
    <col min="4355" max="4363" width="6.7109375" style="206" customWidth="1"/>
    <col min="4364" max="4364" width="3.85546875" style="206" customWidth="1"/>
    <col min="4365" max="4365" width="6.28515625" style="206" customWidth="1"/>
    <col min="4366" max="4366" width="5.140625" style="206" customWidth="1"/>
    <col min="4367" max="4378" width="6.28515625" style="206" customWidth="1"/>
    <col min="4379" max="4379" width="7.42578125" style="206" customWidth="1"/>
    <col min="4380" max="4608" width="9.140625" style="206"/>
    <col min="4609" max="4609" width="11.7109375" style="206" customWidth="1"/>
    <col min="4610" max="4610" width="7.5703125" style="206" customWidth="1"/>
    <col min="4611" max="4619" width="6.7109375" style="206" customWidth="1"/>
    <col min="4620" max="4620" width="3.85546875" style="206" customWidth="1"/>
    <col min="4621" max="4621" width="6.28515625" style="206" customWidth="1"/>
    <col min="4622" max="4622" width="5.140625" style="206" customWidth="1"/>
    <col min="4623" max="4634" width="6.28515625" style="206" customWidth="1"/>
    <col min="4635" max="4635" width="7.42578125" style="206" customWidth="1"/>
    <col min="4636" max="4864" width="9.140625" style="206"/>
    <col min="4865" max="4865" width="11.7109375" style="206" customWidth="1"/>
    <col min="4866" max="4866" width="7.5703125" style="206" customWidth="1"/>
    <col min="4867" max="4875" width="6.7109375" style="206" customWidth="1"/>
    <col min="4876" max="4876" width="3.85546875" style="206" customWidth="1"/>
    <col min="4877" max="4877" width="6.28515625" style="206" customWidth="1"/>
    <col min="4878" max="4878" width="5.140625" style="206" customWidth="1"/>
    <col min="4879" max="4890" width="6.28515625" style="206" customWidth="1"/>
    <col min="4891" max="4891" width="7.42578125" style="206" customWidth="1"/>
    <col min="4892" max="5120" width="9.140625" style="206"/>
    <col min="5121" max="5121" width="11.7109375" style="206" customWidth="1"/>
    <col min="5122" max="5122" width="7.5703125" style="206" customWidth="1"/>
    <col min="5123" max="5131" width="6.7109375" style="206" customWidth="1"/>
    <col min="5132" max="5132" width="3.85546875" style="206" customWidth="1"/>
    <col min="5133" max="5133" width="6.28515625" style="206" customWidth="1"/>
    <col min="5134" max="5134" width="5.140625" style="206" customWidth="1"/>
    <col min="5135" max="5146" width="6.28515625" style="206" customWidth="1"/>
    <col min="5147" max="5147" width="7.42578125" style="206" customWidth="1"/>
    <col min="5148" max="5376" width="9.140625" style="206"/>
    <col min="5377" max="5377" width="11.7109375" style="206" customWidth="1"/>
    <col min="5378" max="5378" width="7.5703125" style="206" customWidth="1"/>
    <col min="5379" max="5387" width="6.7109375" style="206" customWidth="1"/>
    <col min="5388" max="5388" width="3.85546875" style="206" customWidth="1"/>
    <col min="5389" max="5389" width="6.28515625" style="206" customWidth="1"/>
    <col min="5390" max="5390" width="5.140625" style="206" customWidth="1"/>
    <col min="5391" max="5402" width="6.28515625" style="206" customWidth="1"/>
    <col min="5403" max="5403" width="7.42578125" style="206" customWidth="1"/>
    <col min="5404" max="5632" width="9.140625" style="206"/>
    <col min="5633" max="5633" width="11.7109375" style="206" customWidth="1"/>
    <col min="5634" max="5634" width="7.5703125" style="206" customWidth="1"/>
    <col min="5635" max="5643" width="6.7109375" style="206" customWidth="1"/>
    <col min="5644" max="5644" width="3.85546875" style="206" customWidth="1"/>
    <col min="5645" max="5645" width="6.28515625" style="206" customWidth="1"/>
    <col min="5646" max="5646" width="5.140625" style="206" customWidth="1"/>
    <col min="5647" max="5658" width="6.28515625" style="206" customWidth="1"/>
    <col min="5659" max="5659" width="7.42578125" style="206" customWidth="1"/>
    <col min="5660" max="5888" width="9.140625" style="206"/>
    <col min="5889" max="5889" width="11.7109375" style="206" customWidth="1"/>
    <col min="5890" max="5890" width="7.5703125" style="206" customWidth="1"/>
    <col min="5891" max="5899" width="6.7109375" style="206" customWidth="1"/>
    <col min="5900" max="5900" width="3.85546875" style="206" customWidth="1"/>
    <col min="5901" max="5901" width="6.28515625" style="206" customWidth="1"/>
    <col min="5902" max="5902" width="5.140625" style="206" customWidth="1"/>
    <col min="5903" max="5914" width="6.28515625" style="206" customWidth="1"/>
    <col min="5915" max="5915" width="7.42578125" style="206" customWidth="1"/>
    <col min="5916" max="6144" width="9.140625" style="206"/>
    <col min="6145" max="6145" width="11.7109375" style="206" customWidth="1"/>
    <col min="6146" max="6146" width="7.5703125" style="206" customWidth="1"/>
    <col min="6147" max="6155" width="6.7109375" style="206" customWidth="1"/>
    <col min="6156" max="6156" width="3.85546875" style="206" customWidth="1"/>
    <col min="6157" max="6157" width="6.28515625" style="206" customWidth="1"/>
    <col min="6158" max="6158" width="5.140625" style="206" customWidth="1"/>
    <col min="6159" max="6170" width="6.28515625" style="206" customWidth="1"/>
    <col min="6171" max="6171" width="7.42578125" style="206" customWidth="1"/>
    <col min="6172" max="6400" width="9.140625" style="206"/>
    <col min="6401" max="6401" width="11.7109375" style="206" customWidth="1"/>
    <col min="6402" max="6402" width="7.5703125" style="206" customWidth="1"/>
    <col min="6403" max="6411" width="6.7109375" style="206" customWidth="1"/>
    <col min="6412" max="6412" width="3.85546875" style="206" customWidth="1"/>
    <col min="6413" max="6413" width="6.28515625" style="206" customWidth="1"/>
    <col min="6414" max="6414" width="5.140625" style="206" customWidth="1"/>
    <col min="6415" max="6426" width="6.28515625" style="206" customWidth="1"/>
    <col min="6427" max="6427" width="7.42578125" style="206" customWidth="1"/>
    <col min="6428" max="6656" width="9.140625" style="206"/>
    <col min="6657" max="6657" width="11.7109375" style="206" customWidth="1"/>
    <col min="6658" max="6658" width="7.5703125" style="206" customWidth="1"/>
    <col min="6659" max="6667" width="6.7109375" style="206" customWidth="1"/>
    <col min="6668" max="6668" width="3.85546875" style="206" customWidth="1"/>
    <col min="6669" max="6669" width="6.28515625" style="206" customWidth="1"/>
    <col min="6670" max="6670" width="5.140625" style="206" customWidth="1"/>
    <col min="6671" max="6682" width="6.28515625" style="206" customWidth="1"/>
    <col min="6683" max="6683" width="7.42578125" style="206" customWidth="1"/>
    <col min="6684" max="6912" width="9.140625" style="206"/>
    <col min="6913" max="6913" width="11.7109375" style="206" customWidth="1"/>
    <col min="6914" max="6914" width="7.5703125" style="206" customWidth="1"/>
    <col min="6915" max="6923" width="6.7109375" style="206" customWidth="1"/>
    <col min="6924" max="6924" width="3.85546875" style="206" customWidth="1"/>
    <col min="6925" max="6925" width="6.28515625" style="206" customWidth="1"/>
    <col min="6926" max="6926" width="5.140625" style="206" customWidth="1"/>
    <col min="6927" max="6938" width="6.28515625" style="206" customWidth="1"/>
    <col min="6939" max="6939" width="7.42578125" style="206" customWidth="1"/>
    <col min="6940" max="7168" width="9.140625" style="206"/>
    <col min="7169" max="7169" width="11.7109375" style="206" customWidth="1"/>
    <col min="7170" max="7170" width="7.5703125" style="206" customWidth="1"/>
    <col min="7171" max="7179" width="6.7109375" style="206" customWidth="1"/>
    <col min="7180" max="7180" width="3.85546875" style="206" customWidth="1"/>
    <col min="7181" max="7181" width="6.28515625" style="206" customWidth="1"/>
    <col min="7182" max="7182" width="5.140625" style="206" customWidth="1"/>
    <col min="7183" max="7194" width="6.28515625" style="206" customWidth="1"/>
    <col min="7195" max="7195" width="7.42578125" style="206" customWidth="1"/>
    <col min="7196" max="7424" width="9.140625" style="206"/>
    <col min="7425" max="7425" width="11.7109375" style="206" customWidth="1"/>
    <col min="7426" max="7426" width="7.5703125" style="206" customWidth="1"/>
    <col min="7427" max="7435" width="6.7109375" style="206" customWidth="1"/>
    <col min="7436" max="7436" width="3.85546875" style="206" customWidth="1"/>
    <col min="7437" max="7437" width="6.28515625" style="206" customWidth="1"/>
    <col min="7438" max="7438" width="5.140625" style="206" customWidth="1"/>
    <col min="7439" max="7450" width="6.28515625" style="206" customWidth="1"/>
    <col min="7451" max="7451" width="7.42578125" style="206" customWidth="1"/>
    <col min="7452" max="7680" width="9.140625" style="206"/>
    <col min="7681" max="7681" width="11.7109375" style="206" customWidth="1"/>
    <col min="7682" max="7682" width="7.5703125" style="206" customWidth="1"/>
    <col min="7683" max="7691" width="6.7109375" style="206" customWidth="1"/>
    <col min="7692" max="7692" width="3.85546875" style="206" customWidth="1"/>
    <col min="7693" max="7693" width="6.28515625" style="206" customWidth="1"/>
    <col min="7694" max="7694" width="5.140625" style="206" customWidth="1"/>
    <col min="7695" max="7706" width="6.28515625" style="206" customWidth="1"/>
    <col min="7707" max="7707" width="7.42578125" style="206" customWidth="1"/>
    <col min="7708" max="7936" width="9.140625" style="206"/>
    <col min="7937" max="7937" width="11.7109375" style="206" customWidth="1"/>
    <col min="7938" max="7938" width="7.5703125" style="206" customWidth="1"/>
    <col min="7939" max="7947" width="6.7109375" style="206" customWidth="1"/>
    <col min="7948" max="7948" width="3.85546875" style="206" customWidth="1"/>
    <col min="7949" max="7949" width="6.28515625" style="206" customWidth="1"/>
    <col min="7950" max="7950" width="5.140625" style="206" customWidth="1"/>
    <col min="7951" max="7962" width="6.28515625" style="206" customWidth="1"/>
    <col min="7963" max="7963" width="7.42578125" style="206" customWidth="1"/>
    <col min="7964" max="8192" width="9.140625" style="206"/>
    <col min="8193" max="8193" width="11.7109375" style="206" customWidth="1"/>
    <col min="8194" max="8194" width="7.5703125" style="206" customWidth="1"/>
    <col min="8195" max="8203" width="6.7109375" style="206" customWidth="1"/>
    <col min="8204" max="8204" width="3.85546875" style="206" customWidth="1"/>
    <col min="8205" max="8205" width="6.28515625" style="206" customWidth="1"/>
    <col min="8206" max="8206" width="5.140625" style="206" customWidth="1"/>
    <col min="8207" max="8218" width="6.28515625" style="206" customWidth="1"/>
    <col min="8219" max="8219" width="7.42578125" style="206" customWidth="1"/>
    <col min="8220" max="8448" width="9.140625" style="206"/>
    <col min="8449" max="8449" width="11.7109375" style="206" customWidth="1"/>
    <col min="8450" max="8450" width="7.5703125" style="206" customWidth="1"/>
    <col min="8451" max="8459" width="6.7109375" style="206" customWidth="1"/>
    <col min="8460" max="8460" width="3.85546875" style="206" customWidth="1"/>
    <col min="8461" max="8461" width="6.28515625" style="206" customWidth="1"/>
    <col min="8462" max="8462" width="5.140625" style="206" customWidth="1"/>
    <col min="8463" max="8474" width="6.28515625" style="206" customWidth="1"/>
    <col min="8475" max="8475" width="7.42578125" style="206" customWidth="1"/>
    <col min="8476" max="8704" width="9.140625" style="206"/>
    <col min="8705" max="8705" width="11.7109375" style="206" customWidth="1"/>
    <col min="8706" max="8706" width="7.5703125" style="206" customWidth="1"/>
    <col min="8707" max="8715" width="6.7109375" style="206" customWidth="1"/>
    <col min="8716" max="8716" width="3.85546875" style="206" customWidth="1"/>
    <col min="8717" max="8717" width="6.28515625" style="206" customWidth="1"/>
    <col min="8718" max="8718" width="5.140625" style="206" customWidth="1"/>
    <col min="8719" max="8730" width="6.28515625" style="206" customWidth="1"/>
    <col min="8731" max="8731" width="7.42578125" style="206" customWidth="1"/>
    <col min="8732" max="8960" width="9.140625" style="206"/>
    <col min="8961" max="8961" width="11.7109375" style="206" customWidth="1"/>
    <col min="8962" max="8962" width="7.5703125" style="206" customWidth="1"/>
    <col min="8963" max="8971" width="6.7109375" style="206" customWidth="1"/>
    <col min="8972" max="8972" width="3.85546875" style="206" customWidth="1"/>
    <col min="8973" max="8973" width="6.28515625" style="206" customWidth="1"/>
    <col min="8974" max="8974" width="5.140625" style="206" customWidth="1"/>
    <col min="8975" max="8986" width="6.28515625" style="206" customWidth="1"/>
    <col min="8987" max="8987" width="7.42578125" style="206" customWidth="1"/>
    <col min="8988" max="9216" width="9.140625" style="206"/>
    <col min="9217" max="9217" width="11.7109375" style="206" customWidth="1"/>
    <col min="9218" max="9218" width="7.5703125" style="206" customWidth="1"/>
    <col min="9219" max="9227" width="6.7109375" style="206" customWidth="1"/>
    <col min="9228" max="9228" width="3.85546875" style="206" customWidth="1"/>
    <col min="9229" max="9229" width="6.28515625" style="206" customWidth="1"/>
    <col min="9230" max="9230" width="5.140625" style="206" customWidth="1"/>
    <col min="9231" max="9242" width="6.28515625" style="206" customWidth="1"/>
    <col min="9243" max="9243" width="7.42578125" style="206" customWidth="1"/>
    <col min="9244" max="9472" width="9.140625" style="206"/>
    <col min="9473" max="9473" width="11.7109375" style="206" customWidth="1"/>
    <col min="9474" max="9474" width="7.5703125" style="206" customWidth="1"/>
    <col min="9475" max="9483" width="6.7109375" style="206" customWidth="1"/>
    <col min="9484" max="9484" width="3.85546875" style="206" customWidth="1"/>
    <col min="9485" max="9485" width="6.28515625" style="206" customWidth="1"/>
    <col min="9486" max="9486" width="5.140625" style="206" customWidth="1"/>
    <col min="9487" max="9498" width="6.28515625" style="206" customWidth="1"/>
    <col min="9499" max="9499" width="7.42578125" style="206" customWidth="1"/>
    <col min="9500" max="9728" width="9.140625" style="206"/>
    <col min="9729" max="9729" width="11.7109375" style="206" customWidth="1"/>
    <col min="9730" max="9730" width="7.5703125" style="206" customWidth="1"/>
    <col min="9731" max="9739" width="6.7109375" style="206" customWidth="1"/>
    <col min="9740" max="9740" width="3.85546875" style="206" customWidth="1"/>
    <col min="9741" max="9741" width="6.28515625" style="206" customWidth="1"/>
    <col min="9742" max="9742" width="5.140625" style="206" customWidth="1"/>
    <col min="9743" max="9754" width="6.28515625" style="206" customWidth="1"/>
    <col min="9755" max="9755" width="7.42578125" style="206" customWidth="1"/>
    <col min="9756" max="9984" width="9.140625" style="206"/>
    <col min="9985" max="9985" width="11.7109375" style="206" customWidth="1"/>
    <col min="9986" max="9986" width="7.5703125" style="206" customWidth="1"/>
    <col min="9987" max="9995" width="6.7109375" style="206" customWidth="1"/>
    <col min="9996" max="9996" width="3.85546875" style="206" customWidth="1"/>
    <col min="9997" max="9997" width="6.28515625" style="206" customWidth="1"/>
    <col min="9998" max="9998" width="5.140625" style="206" customWidth="1"/>
    <col min="9999" max="10010" width="6.28515625" style="206" customWidth="1"/>
    <col min="10011" max="10011" width="7.42578125" style="206" customWidth="1"/>
    <col min="10012" max="10240" width="9.140625" style="206"/>
    <col min="10241" max="10241" width="11.7109375" style="206" customWidth="1"/>
    <col min="10242" max="10242" width="7.5703125" style="206" customWidth="1"/>
    <col min="10243" max="10251" width="6.7109375" style="206" customWidth="1"/>
    <col min="10252" max="10252" width="3.85546875" style="206" customWidth="1"/>
    <col min="10253" max="10253" width="6.28515625" style="206" customWidth="1"/>
    <col min="10254" max="10254" width="5.140625" style="206" customWidth="1"/>
    <col min="10255" max="10266" width="6.28515625" style="206" customWidth="1"/>
    <col min="10267" max="10267" width="7.42578125" style="206" customWidth="1"/>
    <col min="10268" max="10496" width="9.140625" style="206"/>
    <col min="10497" max="10497" width="11.7109375" style="206" customWidth="1"/>
    <col min="10498" max="10498" width="7.5703125" style="206" customWidth="1"/>
    <col min="10499" max="10507" width="6.7109375" style="206" customWidth="1"/>
    <col min="10508" max="10508" width="3.85546875" style="206" customWidth="1"/>
    <col min="10509" max="10509" width="6.28515625" style="206" customWidth="1"/>
    <col min="10510" max="10510" width="5.140625" style="206" customWidth="1"/>
    <col min="10511" max="10522" width="6.28515625" style="206" customWidth="1"/>
    <col min="10523" max="10523" width="7.42578125" style="206" customWidth="1"/>
    <col min="10524" max="10752" width="9.140625" style="206"/>
    <col min="10753" max="10753" width="11.7109375" style="206" customWidth="1"/>
    <col min="10754" max="10754" width="7.5703125" style="206" customWidth="1"/>
    <col min="10755" max="10763" width="6.7109375" style="206" customWidth="1"/>
    <col min="10764" max="10764" width="3.85546875" style="206" customWidth="1"/>
    <col min="10765" max="10765" width="6.28515625" style="206" customWidth="1"/>
    <col min="10766" max="10766" width="5.140625" style="206" customWidth="1"/>
    <col min="10767" max="10778" width="6.28515625" style="206" customWidth="1"/>
    <col min="10779" max="10779" width="7.42578125" style="206" customWidth="1"/>
    <col min="10780" max="11008" width="9.140625" style="206"/>
    <col min="11009" max="11009" width="11.7109375" style="206" customWidth="1"/>
    <col min="11010" max="11010" width="7.5703125" style="206" customWidth="1"/>
    <col min="11011" max="11019" width="6.7109375" style="206" customWidth="1"/>
    <col min="11020" max="11020" width="3.85546875" style="206" customWidth="1"/>
    <col min="11021" max="11021" width="6.28515625" style="206" customWidth="1"/>
    <col min="11022" max="11022" width="5.140625" style="206" customWidth="1"/>
    <col min="11023" max="11034" width="6.28515625" style="206" customWidth="1"/>
    <col min="11035" max="11035" width="7.42578125" style="206" customWidth="1"/>
    <col min="11036" max="11264" width="9.140625" style="206"/>
    <col min="11265" max="11265" width="11.7109375" style="206" customWidth="1"/>
    <col min="11266" max="11266" width="7.5703125" style="206" customWidth="1"/>
    <col min="11267" max="11275" width="6.7109375" style="206" customWidth="1"/>
    <col min="11276" max="11276" width="3.85546875" style="206" customWidth="1"/>
    <col min="11277" max="11277" width="6.28515625" style="206" customWidth="1"/>
    <col min="11278" max="11278" width="5.140625" style="206" customWidth="1"/>
    <col min="11279" max="11290" width="6.28515625" style="206" customWidth="1"/>
    <col min="11291" max="11291" width="7.42578125" style="206" customWidth="1"/>
    <col min="11292" max="11520" width="9.140625" style="206"/>
    <col min="11521" max="11521" width="11.7109375" style="206" customWidth="1"/>
    <col min="11522" max="11522" width="7.5703125" style="206" customWidth="1"/>
    <col min="11523" max="11531" width="6.7109375" style="206" customWidth="1"/>
    <col min="11532" max="11532" width="3.85546875" style="206" customWidth="1"/>
    <col min="11533" max="11533" width="6.28515625" style="206" customWidth="1"/>
    <col min="11534" max="11534" width="5.140625" style="206" customWidth="1"/>
    <col min="11535" max="11546" width="6.28515625" style="206" customWidth="1"/>
    <col min="11547" max="11547" width="7.42578125" style="206" customWidth="1"/>
    <col min="11548" max="11776" width="9.140625" style="206"/>
    <col min="11777" max="11777" width="11.7109375" style="206" customWidth="1"/>
    <col min="11778" max="11778" width="7.5703125" style="206" customWidth="1"/>
    <col min="11779" max="11787" width="6.7109375" style="206" customWidth="1"/>
    <col min="11788" max="11788" width="3.85546875" style="206" customWidth="1"/>
    <col min="11789" max="11789" width="6.28515625" style="206" customWidth="1"/>
    <col min="11790" max="11790" width="5.140625" style="206" customWidth="1"/>
    <col min="11791" max="11802" width="6.28515625" style="206" customWidth="1"/>
    <col min="11803" max="11803" width="7.42578125" style="206" customWidth="1"/>
    <col min="11804" max="12032" width="9.140625" style="206"/>
    <col min="12033" max="12033" width="11.7109375" style="206" customWidth="1"/>
    <col min="12034" max="12034" width="7.5703125" style="206" customWidth="1"/>
    <col min="12035" max="12043" width="6.7109375" style="206" customWidth="1"/>
    <col min="12044" max="12044" width="3.85546875" style="206" customWidth="1"/>
    <col min="12045" max="12045" width="6.28515625" style="206" customWidth="1"/>
    <col min="12046" max="12046" width="5.140625" style="206" customWidth="1"/>
    <col min="12047" max="12058" width="6.28515625" style="206" customWidth="1"/>
    <col min="12059" max="12059" width="7.42578125" style="206" customWidth="1"/>
    <col min="12060" max="12288" width="9.140625" style="206"/>
    <col min="12289" max="12289" width="11.7109375" style="206" customWidth="1"/>
    <col min="12290" max="12290" width="7.5703125" style="206" customWidth="1"/>
    <col min="12291" max="12299" width="6.7109375" style="206" customWidth="1"/>
    <col min="12300" max="12300" width="3.85546875" style="206" customWidth="1"/>
    <col min="12301" max="12301" width="6.28515625" style="206" customWidth="1"/>
    <col min="12302" max="12302" width="5.140625" style="206" customWidth="1"/>
    <col min="12303" max="12314" width="6.28515625" style="206" customWidth="1"/>
    <col min="12315" max="12315" width="7.42578125" style="206" customWidth="1"/>
    <col min="12316" max="12544" width="9.140625" style="206"/>
    <col min="12545" max="12545" width="11.7109375" style="206" customWidth="1"/>
    <col min="12546" max="12546" width="7.5703125" style="206" customWidth="1"/>
    <col min="12547" max="12555" width="6.7109375" style="206" customWidth="1"/>
    <col min="12556" max="12556" width="3.85546875" style="206" customWidth="1"/>
    <col min="12557" max="12557" width="6.28515625" style="206" customWidth="1"/>
    <col min="12558" max="12558" width="5.140625" style="206" customWidth="1"/>
    <col min="12559" max="12570" width="6.28515625" style="206" customWidth="1"/>
    <col min="12571" max="12571" width="7.42578125" style="206" customWidth="1"/>
    <col min="12572" max="12800" width="9.140625" style="206"/>
    <col min="12801" max="12801" width="11.7109375" style="206" customWidth="1"/>
    <col min="12802" max="12802" width="7.5703125" style="206" customWidth="1"/>
    <col min="12803" max="12811" width="6.7109375" style="206" customWidth="1"/>
    <col min="12812" max="12812" width="3.85546875" style="206" customWidth="1"/>
    <col min="12813" max="12813" width="6.28515625" style="206" customWidth="1"/>
    <col min="12814" max="12814" width="5.140625" style="206" customWidth="1"/>
    <col min="12815" max="12826" width="6.28515625" style="206" customWidth="1"/>
    <col min="12827" max="12827" width="7.42578125" style="206" customWidth="1"/>
    <col min="12828" max="13056" width="9.140625" style="206"/>
    <col min="13057" max="13057" width="11.7109375" style="206" customWidth="1"/>
    <col min="13058" max="13058" width="7.5703125" style="206" customWidth="1"/>
    <col min="13059" max="13067" width="6.7109375" style="206" customWidth="1"/>
    <col min="13068" max="13068" width="3.85546875" style="206" customWidth="1"/>
    <col min="13069" max="13069" width="6.28515625" style="206" customWidth="1"/>
    <col min="13070" max="13070" width="5.140625" style="206" customWidth="1"/>
    <col min="13071" max="13082" width="6.28515625" style="206" customWidth="1"/>
    <col min="13083" max="13083" width="7.42578125" style="206" customWidth="1"/>
    <col min="13084" max="13312" width="9.140625" style="206"/>
    <col min="13313" max="13313" width="11.7109375" style="206" customWidth="1"/>
    <col min="13314" max="13314" width="7.5703125" style="206" customWidth="1"/>
    <col min="13315" max="13323" width="6.7109375" style="206" customWidth="1"/>
    <col min="13324" max="13324" width="3.85546875" style="206" customWidth="1"/>
    <col min="13325" max="13325" width="6.28515625" style="206" customWidth="1"/>
    <col min="13326" max="13326" width="5.140625" style="206" customWidth="1"/>
    <col min="13327" max="13338" width="6.28515625" style="206" customWidth="1"/>
    <col min="13339" max="13339" width="7.42578125" style="206" customWidth="1"/>
    <col min="13340" max="13568" width="9.140625" style="206"/>
    <col min="13569" max="13569" width="11.7109375" style="206" customWidth="1"/>
    <col min="13570" max="13570" width="7.5703125" style="206" customWidth="1"/>
    <col min="13571" max="13579" width="6.7109375" style="206" customWidth="1"/>
    <col min="13580" max="13580" width="3.85546875" style="206" customWidth="1"/>
    <col min="13581" max="13581" width="6.28515625" style="206" customWidth="1"/>
    <col min="13582" max="13582" width="5.140625" style="206" customWidth="1"/>
    <col min="13583" max="13594" width="6.28515625" style="206" customWidth="1"/>
    <col min="13595" max="13595" width="7.42578125" style="206" customWidth="1"/>
    <col min="13596" max="13824" width="9.140625" style="206"/>
    <col min="13825" max="13825" width="11.7109375" style="206" customWidth="1"/>
    <col min="13826" max="13826" width="7.5703125" style="206" customWidth="1"/>
    <col min="13827" max="13835" width="6.7109375" style="206" customWidth="1"/>
    <col min="13836" max="13836" width="3.85546875" style="206" customWidth="1"/>
    <col min="13837" max="13837" width="6.28515625" style="206" customWidth="1"/>
    <col min="13838" max="13838" width="5.140625" style="206" customWidth="1"/>
    <col min="13839" max="13850" width="6.28515625" style="206" customWidth="1"/>
    <col min="13851" max="13851" width="7.42578125" style="206" customWidth="1"/>
    <col min="13852" max="14080" width="9.140625" style="206"/>
    <col min="14081" max="14081" width="11.7109375" style="206" customWidth="1"/>
    <col min="14082" max="14082" width="7.5703125" style="206" customWidth="1"/>
    <col min="14083" max="14091" width="6.7109375" style="206" customWidth="1"/>
    <col min="14092" max="14092" width="3.85546875" style="206" customWidth="1"/>
    <col min="14093" max="14093" width="6.28515625" style="206" customWidth="1"/>
    <col min="14094" max="14094" width="5.140625" style="206" customWidth="1"/>
    <col min="14095" max="14106" width="6.28515625" style="206" customWidth="1"/>
    <col min="14107" max="14107" width="7.42578125" style="206" customWidth="1"/>
    <col min="14108" max="14336" width="9.140625" style="206"/>
    <col min="14337" max="14337" width="11.7109375" style="206" customWidth="1"/>
    <col min="14338" max="14338" width="7.5703125" style="206" customWidth="1"/>
    <col min="14339" max="14347" width="6.7109375" style="206" customWidth="1"/>
    <col min="14348" max="14348" width="3.85546875" style="206" customWidth="1"/>
    <col min="14349" max="14349" width="6.28515625" style="206" customWidth="1"/>
    <col min="14350" max="14350" width="5.140625" style="206" customWidth="1"/>
    <col min="14351" max="14362" width="6.28515625" style="206" customWidth="1"/>
    <col min="14363" max="14363" width="7.42578125" style="206" customWidth="1"/>
    <col min="14364" max="14592" width="9.140625" style="206"/>
    <col min="14593" max="14593" width="11.7109375" style="206" customWidth="1"/>
    <col min="14594" max="14594" width="7.5703125" style="206" customWidth="1"/>
    <col min="14595" max="14603" width="6.7109375" style="206" customWidth="1"/>
    <col min="14604" max="14604" width="3.85546875" style="206" customWidth="1"/>
    <col min="14605" max="14605" width="6.28515625" style="206" customWidth="1"/>
    <col min="14606" max="14606" width="5.140625" style="206" customWidth="1"/>
    <col min="14607" max="14618" width="6.28515625" style="206" customWidth="1"/>
    <col min="14619" max="14619" width="7.42578125" style="206" customWidth="1"/>
    <col min="14620" max="14848" width="9.140625" style="206"/>
    <col min="14849" max="14849" width="11.7109375" style="206" customWidth="1"/>
    <col min="14850" max="14850" width="7.5703125" style="206" customWidth="1"/>
    <col min="14851" max="14859" width="6.7109375" style="206" customWidth="1"/>
    <col min="14860" max="14860" width="3.85546875" style="206" customWidth="1"/>
    <col min="14861" max="14861" width="6.28515625" style="206" customWidth="1"/>
    <col min="14862" max="14862" width="5.140625" style="206" customWidth="1"/>
    <col min="14863" max="14874" width="6.28515625" style="206" customWidth="1"/>
    <col min="14875" max="14875" width="7.42578125" style="206" customWidth="1"/>
    <col min="14876" max="15104" width="9.140625" style="206"/>
    <col min="15105" max="15105" width="11.7109375" style="206" customWidth="1"/>
    <col min="15106" max="15106" width="7.5703125" style="206" customWidth="1"/>
    <col min="15107" max="15115" width="6.7109375" style="206" customWidth="1"/>
    <col min="15116" max="15116" width="3.85546875" style="206" customWidth="1"/>
    <col min="15117" max="15117" width="6.28515625" style="206" customWidth="1"/>
    <col min="15118" max="15118" width="5.140625" style="206" customWidth="1"/>
    <col min="15119" max="15130" width="6.28515625" style="206" customWidth="1"/>
    <col min="15131" max="15131" width="7.42578125" style="206" customWidth="1"/>
    <col min="15132" max="15360" width="9.140625" style="206"/>
    <col min="15361" max="15361" width="11.7109375" style="206" customWidth="1"/>
    <col min="15362" max="15362" width="7.5703125" style="206" customWidth="1"/>
    <col min="15363" max="15371" width="6.7109375" style="206" customWidth="1"/>
    <col min="15372" max="15372" width="3.85546875" style="206" customWidth="1"/>
    <col min="15373" max="15373" width="6.28515625" style="206" customWidth="1"/>
    <col min="15374" max="15374" width="5.140625" style="206" customWidth="1"/>
    <col min="15375" max="15386" width="6.28515625" style="206" customWidth="1"/>
    <col min="15387" max="15387" width="7.42578125" style="206" customWidth="1"/>
    <col min="15388" max="15616" width="9.140625" style="206"/>
    <col min="15617" max="15617" width="11.7109375" style="206" customWidth="1"/>
    <col min="15618" max="15618" width="7.5703125" style="206" customWidth="1"/>
    <col min="15619" max="15627" width="6.7109375" style="206" customWidth="1"/>
    <col min="15628" max="15628" width="3.85546875" style="206" customWidth="1"/>
    <col min="15629" max="15629" width="6.28515625" style="206" customWidth="1"/>
    <col min="15630" max="15630" width="5.140625" style="206" customWidth="1"/>
    <col min="15631" max="15642" width="6.28515625" style="206" customWidth="1"/>
    <col min="15643" max="15643" width="7.42578125" style="206" customWidth="1"/>
    <col min="15644" max="15872" width="9.140625" style="206"/>
    <col min="15873" max="15873" width="11.7109375" style="206" customWidth="1"/>
    <col min="15874" max="15874" width="7.5703125" style="206" customWidth="1"/>
    <col min="15875" max="15883" width="6.7109375" style="206" customWidth="1"/>
    <col min="15884" max="15884" width="3.85546875" style="206" customWidth="1"/>
    <col min="15885" max="15885" width="6.28515625" style="206" customWidth="1"/>
    <col min="15886" max="15886" width="5.140625" style="206" customWidth="1"/>
    <col min="15887" max="15898" width="6.28515625" style="206" customWidth="1"/>
    <col min="15899" max="15899" width="7.42578125" style="206" customWidth="1"/>
    <col min="15900" max="16128" width="9.140625" style="206"/>
    <col min="16129" max="16129" width="11.7109375" style="206" customWidth="1"/>
    <col min="16130" max="16130" width="7.5703125" style="206" customWidth="1"/>
    <col min="16131" max="16139" width="6.7109375" style="206" customWidth="1"/>
    <col min="16140" max="16140" width="3.85546875" style="206" customWidth="1"/>
    <col min="16141" max="16141" width="6.28515625" style="206" customWidth="1"/>
    <col min="16142" max="16142" width="5.140625" style="206" customWidth="1"/>
    <col min="16143" max="16154" width="6.28515625" style="206" customWidth="1"/>
    <col min="16155" max="16155" width="7.42578125" style="206" customWidth="1"/>
    <col min="16156" max="16384" width="9.140625" style="206"/>
  </cols>
  <sheetData>
    <row r="3" spans="2:27" ht="28.5" customHeight="1" x14ac:dyDescent="0.4">
      <c r="B3" s="718" t="s">
        <v>433</v>
      </c>
      <c r="C3" s="718"/>
      <c r="D3" s="718"/>
      <c r="E3" s="718"/>
      <c r="F3" s="718"/>
      <c r="G3" s="718"/>
      <c r="H3" s="718"/>
      <c r="I3" s="718"/>
      <c r="J3" s="718"/>
      <c r="K3" s="718"/>
      <c r="L3" s="718"/>
      <c r="M3" s="718"/>
      <c r="N3" s="718"/>
      <c r="O3" s="718"/>
      <c r="P3" s="718"/>
      <c r="Q3" s="718"/>
      <c r="R3" s="718"/>
      <c r="S3" s="718"/>
      <c r="T3" s="718"/>
      <c r="U3" s="718"/>
      <c r="V3" s="718"/>
      <c r="W3" s="718"/>
      <c r="X3" s="718"/>
      <c r="Y3" s="718"/>
      <c r="Z3" s="718"/>
      <c r="AA3" s="718"/>
    </row>
    <row r="4" spans="2:27" ht="30" customHeight="1" x14ac:dyDescent="0.4">
      <c r="B4" s="719" t="s">
        <v>37</v>
      </c>
      <c r="C4" s="722" t="s">
        <v>38</v>
      </c>
      <c r="D4" s="723"/>
      <c r="E4" s="724"/>
      <c r="F4" s="719" t="s">
        <v>39</v>
      </c>
      <c r="G4" s="728" t="s">
        <v>341</v>
      </c>
      <c r="H4" s="731" t="s">
        <v>40</v>
      </c>
      <c r="I4" s="731"/>
      <c r="J4" s="731"/>
      <c r="K4" s="731"/>
      <c r="L4" s="731"/>
      <c r="M4" s="731"/>
      <c r="N4" s="731"/>
      <c r="O4" s="731"/>
      <c r="P4" s="731"/>
      <c r="Q4" s="731"/>
      <c r="R4" s="731"/>
      <c r="S4" s="731"/>
      <c r="T4" s="731"/>
      <c r="U4" s="731"/>
      <c r="V4" s="731"/>
      <c r="W4" s="731"/>
      <c r="X4" s="731"/>
      <c r="Y4" s="731"/>
      <c r="Z4" s="732"/>
      <c r="AA4" s="719" t="s">
        <v>41</v>
      </c>
    </row>
    <row r="5" spans="2:27" ht="30" customHeight="1" x14ac:dyDescent="0.4">
      <c r="B5" s="720"/>
      <c r="C5" s="725"/>
      <c r="D5" s="726"/>
      <c r="E5" s="727"/>
      <c r="F5" s="720"/>
      <c r="G5" s="729"/>
      <c r="H5" s="733" t="s">
        <v>42</v>
      </c>
      <c r="I5" s="734"/>
      <c r="J5" s="734"/>
      <c r="K5" s="734"/>
      <c r="L5" s="735" t="s">
        <v>43</v>
      </c>
      <c r="M5" s="731"/>
      <c r="N5" s="731"/>
      <c r="O5" s="731"/>
      <c r="P5" s="731"/>
      <c r="Q5" s="731"/>
      <c r="R5" s="731"/>
      <c r="S5" s="731"/>
      <c r="T5" s="731"/>
      <c r="U5" s="731"/>
      <c r="V5" s="731"/>
      <c r="W5" s="731"/>
      <c r="X5" s="731"/>
      <c r="Y5" s="731"/>
      <c r="Z5" s="732"/>
      <c r="AA5" s="720"/>
    </row>
    <row r="6" spans="2:27" ht="41.25" customHeight="1" x14ac:dyDescent="0.4">
      <c r="B6" s="720"/>
      <c r="C6" s="736" t="s">
        <v>44</v>
      </c>
      <c r="D6" s="736" t="s">
        <v>45</v>
      </c>
      <c r="E6" s="736" t="s">
        <v>46</v>
      </c>
      <c r="F6" s="720"/>
      <c r="G6" s="729"/>
      <c r="H6" s="739" t="s">
        <v>47</v>
      </c>
      <c r="I6" s="741" t="s">
        <v>48</v>
      </c>
      <c r="J6" s="742" t="s">
        <v>49</v>
      </c>
      <c r="K6" s="742" t="s">
        <v>50</v>
      </c>
      <c r="L6" s="735" t="s">
        <v>342</v>
      </c>
      <c r="M6" s="732"/>
      <c r="N6" s="735" t="s">
        <v>51</v>
      </c>
      <c r="O6" s="731"/>
      <c r="P6" s="731"/>
      <c r="Q6" s="732"/>
      <c r="R6" s="735" t="s">
        <v>52</v>
      </c>
      <c r="S6" s="731"/>
      <c r="T6" s="731"/>
      <c r="U6" s="731"/>
      <c r="V6" s="731"/>
      <c r="W6" s="731"/>
      <c r="X6" s="731"/>
      <c r="Y6" s="731"/>
      <c r="Z6" s="732"/>
      <c r="AA6" s="720"/>
    </row>
    <row r="7" spans="2:27" ht="56.25" customHeight="1" x14ac:dyDescent="0.4">
      <c r="B7" s="721"/>
      <c r="C7" s="737"/>
      <c r="D7" s="737"/>
      <c r="E7" s="737"/>
      <c r="F7" s="721"/>
      <c r="G7" s="730"/>
      <c r="H7" s="740"/>
      <c r="I7" s="740"/>
      <c r="J7" s="737"/>
      <c r="K7" s="737"/>
      <c r="L7" s="208" t="s">
        <v>47</v>
      </c>
      <c r="M7" s="209" t="s">
        <v>53</v>
      </c>
      <c r="N7" s="209" t="s">
        <v>47</v>
      </c>
      <c r="O7" s="209" t="s">
        <v>49</v>
      </c>
      <c r="P7" s="209" t="s">
        <v>54</v>
      </c>
      <c r="Q7" s="209" t="s">
        <v>55</v>
      </c>
      <c r="R7" s="209" t="s">
        <v>47</v>
      </c>
      <c r="S7" s="209" t="s">
        <v>56</v>
      </c>
      <c r="T7" s="209" t="s">
        <v>57</v>
      </c>
      <c r="U7" s="209" t="s">
        <v>58</v>
      </c>
      <c r="V7" s="209" t="s">
        <v>59</v>
      </c>
      <c r="W7" s="209" t="s">
        <v>60</v>
      </c>
      <c r="X7" s="209" t="s">
        <v>61</v>
      </c>
      <c r="Y7" s="209" t="s">
        <v>54</v>
      </c>
      <c r="Z7" s="209" t="s">
        <v>55</v>
      </c>
      <c r="AA7" s="721"/>
    </row>
    <row r="8" spans="2:27" ht="36.75" customHeight="1" x14ac:dyDescent="0.4">
      <c r="B8" s="211">
        <f>SUM(G8:Z8)</f>
        <v>208049</v>
      </c>
      <c r="C8" s="211">
        <v>2</v>
      </c>
      <c r="D8" s="211">
        <v>235</v>
      </c>
      <c r="E8" s="211">
        <v>11707</v>
      </c>
      <c r="F8" s="211">
        <v>23946.653999999995</v>
      </c>
      <c r="G8" s="211">
        <v>4693</v>
      </c>
      <c r="H8" s="211">
        <v>0</v>
      </c>
      <c r="I8" s="210">
        <v>0</v>
      </c>
      <c r="J8" s="210">
        <v>0</v>
      </c>
      <c r="K8" s="210">
        <v>0</v>
      </c>
      <c r="L8" s="210">
        <v>0</v>
      </c>
      <c r="M8" s="211">
        <v>59253</v>
      </c>
      <c r="N8" s="211">
        <v>764</v>
      </c>
      <c r="O8" s="211">
        <v>13513</v>
      </c>
      <c r="P8" s="211">
        <v>10244</v>
      </c>
      <c r="Q8" s="211">
        <v>1071</v>
      </c>
      <c r="R8" s="211">
        <v>26</v>
      </c>
      <c r="S8" s="211">
        <v>8859</v>
      </c>
      <c r="T8" s="211">
        <v>8656</v>
      </c>
      <c r="U8" s="211">
        <v>52597</v>
      </c>
      <c r="V8" s="211">
        <v>11</v>
      </c>
      <c r="W8" s="211">
        <v>9233</v>
      </c>
      <c r="X8" s="211">
        <v>137</v>
      </c>
      <c r="Y8" s="211">
        <v>26533</v>
      </c>
      <c r="Z8" s="211">
        <v>12459</v>
      </c>
      <c r="AA8" s="211">
        <v>208049</v>
      </c>
    </row>
    <row r="9" spans="2:27" x14ac:dyDescent="0.4">
      <c r="B9" s="738" t="s">
        <v>62</v>
      </c>
      <c r="C9" s="738"/>
      <c r="D9" s="738"/>
      <c r="E9" s="738"/>
      <c r="F9" s="738"/>
      <c r="G9" s="738"/>
      <c r="H9" s="738"/>
      <c r="I9" s="738"/>
      <c r="J9" s="738"/>
      <c r="K9" s="738"/>
      <c r="L9" s="738"/>
      <c r="M9" s="738"/>
      <c r="N9" s="738"/>
      <c r="O9" s="738"/>
      <c r="P9" s="738"/>
      <c r="Q9" s="738"/>
      <c r="R9" s="738"/>
      <c r="S9" s="738"/>
      <c r="T9" s="738"/>
      <c r="U9" s="738"/>
      <c r="V9" s="738"/>
      <c r="W9" s="738"/>
      <c r="X9" s="738"/>
      <c r="Y9" s="738"/>
      <c r="Z9" s="738"/>
      <c r="AA9" s="207" t="s">
        <v>63</v>
      </c>
    </row>
  </sheetData>
  <mergeCells count="20">
    <mergeCell ref="B9:Z9"/>
    <mergeCell ref="D6:D7"/>
    <mergeCell ref="E6:E7"/>
    <mergeCell ref="H6:H7"/>
    <mergeCell ref="I6:I7"/>
    <mergeCell ref="J6:J7"/>
    <mergeCell ref="K6:K7"/>
    <mergeCell ref="B3:AA3"/>
    <mergeCell ref="B4:B7"/>
    <mergeCell ref="C4:E5"/>
    <mergeCell ref="F4:F7"/>
    <mergeCell ref="G4:G7"/>
    <mergeCell ref="H4:Z4"/>
    <mergeCell ref="AA4:AA7"/>
    <mergeCell ref="H5:K5"/>
    <mergeCell ref="L5:Z5"/>
    <mergeCell ref="C6:C7"/>
    <mergeCell ref="L6:M6"/>
    <mergeCell ref="N6:Q6"/>
    <mergeCell ref="R6:Z6"/>
  </mergeCells>
  <pageMargins left="0.77" right="0.75" top="1" bottom="1" header="0.5" footer="0.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6"/>
  <sheetViews>
    <sheetView view="pageBreakPreview" topLeftCell="A4" zoomScale="80" zoomScaleNormal="100" zoomScaleSheetLayoutView="80" workbookViewId="0">
      <selection activeCell="AB18" sqref="AB18"/>
    </sheetView>
  </sheetViews>
  <sheetFormatPr defaultRowHeight="15.75" x14ac:dyDescent="0.25"/>
  <cols>
    <col min="1" max="13" width="16.7109375" style="30" customWidth="1"/>
    <col min="14" max="14" width="51.7109375" style="30" customWidth="1"/>
    <col min="15" max="15" width="5" style="30" customWidth="1"/>
    <col min="16" max="27" width="17.7109375" style="30" customWidth="1"/>
    <col min="28" max="28" width="53.85546875" style="30" customWidth="1"/>
    <col min="29" max="29" width="5" style="30" customWidth="1"/>
    <col min="30" max="256" width="9.140625" style="30"/>
    <col min="257" max="269" width="16.7109375" style="30" customWidth="1"/>
    <col min="270" max="270" width="51.7109375" style="30" customWidth="1"/>
    <col min="271" max="271" width="5" style="30" customWidth="1"/>
    <col min="272" max="283" width="17.7109375" style="30" customWidth="1"/>
    <col min="284" max="284" width="53.85546875" style="30" customWidth="1"/>
    <col min="285" max="285" width="5" style="30" customWidth="1"/>
    <col min="286" max="512" width="9.140625" style="30"/>
    <col min="513" max="525" width="16.7109375" style="30" customWidth="1"/>
    <col min="526" max="526" width="51.7109375" style="30" customWidth="1"/>
    <col min="527" max="527" width="5" style="30" customWidth="1"/>
    <col min="528" max="539" width="17.7109375" style="30" customWidth="1"/>
    <col min="540" max="540" width="53.85546875" style="30" customWidth="1"/>
    <col min="541" max="541" width="5" style="30" customWidth="1"/>
    <col min="542" max="768" width="9.140625" style="30"/>
    <col min="769" max="781" width="16.7109375" style="30" customWidth="1"/>
    <col min="782" max="782" width="51.7109375" style="30" customWidth="1"/>
    <col min="783" max="783" width="5" style="30" customWidth="1"/>
    <col min="784" max="795" width="17.7109375" style="30" customWidth="1"/>
    <col min="796" max="796" width="53.85546875" style="30" customWidth="1"/>
    <col min="797" max="797" width="5" style="30" customWidth="1"/>
    <col min="798" max="1024" width="9.140625" style="30"/>
    <col min="1025" max="1037" width="16.7109375" style="30" customWidth="1"/>
    <col min="1038" max="1038" width="51.7109375" style="30" customWidth="1"/>
    <col min="1039" max="1039" width="5" style="30" customWidth="1"/>
    <col min="1040" max="1051" width="17.7109375" style="30" customWidth="1"/>
    <col min="1052" max="1052" width="53.85546875" style="30" customWidth="1"/>
    <col min="1053" max="1053" width="5" style="30" customWidth="1"/>
    <col min="1054" max="1280" width="9.140625" style="30"/>
    <col min="1281" max="1293" width="16.7109375" style="30" customWidth="1"/>
    <col min="1294" max="1294" width="51.7109375" style="30" customWidth="1"/>
    <col min="1295" max="1295" width="5" style="30" customWidth="1"/>
    <col min="1296" max="1307" width="17.7109375" style="30" customWidth="1"/>
    <col min="1308" max="1308" width="53.85546875" style="30" customWidth="1"/>
    <col min="1309" max="1309" width="5" style="30" customWidth="1"/>
    <col min="1310" max="1536" width="9.140625" style="30"/>
    <col min="1537" max="1549" width="16.7109375" style="30" customWidth="1"/>
    <col min="1550" max="1550" width="51.7109375" style="30" customWidth="1"/>
    <col min="1551" max="1551" width="5" style="30" customWidth="1"/>
    <col min="1552" max="1563" width="17.7109375" style="30" customWidth="1"/>
    <col min="1564" max="1564" width="53.85546875" style="30" customWidth="1"/>
    <col min="1565" max="1565" width="5" style="30" customWidth="1"/>
    <col min="1566" max="1792" width="9.140625" style="30"/>
    <col min="1793" max="1805" width="16.7109375" style="30" customWidth="1"/>
    <col min="1806" max="1806" width="51.7109375" style="30" customWidth="1"/>
    <col min="1807" max="1807" width="5" style="30" customWidth="1"/>
    <col min="1808" max="1819" width="17.7109375" style="30" customWidth="1"/>
    <col min="1820" max="1820" width="53.85546875" style="30" customWidth="1"/>
    <col min="1821" max="1821" width="5" style="30" customWidth="1"/>
    <col min="1822" max="2048" width="9.140625" style="30"/>
    <col min="2049" max="2061" width="16.7109375" style="30" customWidth="1"/>
    <col min="2062" max="2062" width="51.7109375" style="30" customWidth="1"/>
    <col min="2063" max="2063" width="5" style="30" customWidth="1"/>
    <col min="2064" max="2075" width="17.7109375" style="30" customWidth="1"/>
    <col min="2076" max="2076" width="53.85546875" style="30" customWidth="1"/>
    <col min="2077" max="2077" width="5" style="30" customWidth="1"/>
    <col min="2078" max="2304" width="9.140625" style="30"/>
    <col min="2305" max="2317" width="16.7109375" style="30" customWidth="1"/>
    <col min="2318" max="2318" width="51.7109375" style="30" customWidth="1"/>
    <col min="2319" max="2319" width="5" style="30" customWidth="1"/>
    <col min="2320" max="2331" width="17.7109375" style="30" customWidth="1"/>
    <col min="2332" max="2332" width="53.85546875" style="30" customWidth="1"/>
    <col min="2333" max="2333" width="5" style="30" customWidth="1"/>
    <col min="2334" max="2560" width="9.140625" style="30"/>
    <col min="2561" max="2573" width="16.7109375" style="30" customWidth="1"/>
    <col min="2574" max="2574" width="51.7109375" style="30" customWidth="1"/>
    <col min="2575" max="2575" width="5" style="30" customWidth="1"/>
    <col min="2576" max="2587" width="17.7109375" style="30" customWidth="1"/>
    <col min="2588" max="2588" width="53.85546875" style="30" customWidth="1"/>
    <col min="2589" max="2589" width="5" style="30" customWidth="1"/>
    <col min="2590" max="2816" width="9.140625" style="30"/>
    <col min="2817" max="2829" width="16.7109375" style="30" customWidth="1"/>
    <col min="2830" max="2830" width="51.7109375" style="30" customWidth="1"/>
    <col min="2831" max="2831" width="5" style="30" customWidth="1"/>
    <col min="2832" max="2843" width="17.7109375" style="30" customWidth="1"/>
    <col min="2844" max="2844" width="53.85546875" style="30" customWidth="1"/>
    <col min="2845" max="2845" width="5" style="30" customWidth="1"/>
    <col min="2846" max="3072" width="9.140625" style="30"/>
    <col min="3073" max="3085" width="16.7109375" style="30" customWidth="1"/>
    <col min="3086" max="3086" width="51.7109375" style="30" customWidth="1"/>
    <col min="3087" max="3087" width="5" style="30" customWidth="1"/>
    <col min="3088" max="3099" width="17.7109375" style="30" customWidth="1"/>
    <col min="3100" max="3100" width="53.85546875" style="30" customWidth="1"/>
    <col min="3101" max="3101" width="5" style="30" customWidth="1"/>
    <col min="3102" max="3328" width="9.140625" style="30"/>
    <col min="3329" max="3341" width="16.7109375" style="30" customWidth="1"/>
    <col min="3342" max="3342" width="51.7109375" style="30" customWidth="1"/>
    <col min="3343" max="3343" width="5" style="30" customWidth="1"/>
    <col min="3344" max="3355" width="17.7109375" style="30" customWidth="1"/>
    <col min="3356" max="3356" width="53.85546875" style="30" customWidth="1"/>
    <col min="3357" max="3357" width="5" style="30" customWidth="1"/>
    <col min="3358" max="3584" width="9.140625" style="30"/>
    <col min="3585" max="3597" width="16.7109375" style="30" customWidth="1"/>
    <col min="3598" max="3598" width="51.7109375" style="30" customWidth="1"/>
    <col min="3599" max="3599" width="5" style="30" customWidth="1"/>
    <col min="3600" max="3611" width="17.7109375" style="30" customWidth="1"/>
    <col min="3612" max="3612" width="53.85546875" style="30" customWidth="1"/>
    <col min="3613" max="3613" width="5" style="30" customWidth="1"/>
    <col min="3614" max="3840" width="9.140625" style="30"/>
    <col min="3841" max="3853" width="16.7109375" style="30" customWidth="1"/>
    <col min="3854" max="3854" width="51.7109375" style="30" customWidth="1"/>
    <col min="3855" max="3855" width="5" style="30" customWidth="1"/>
    <col min="3856" max="3867" width="17.7109375" style="30" customWidth="1"/>
    <col min="3868" max="3868" width="53.85546875" style="30" customWidth="1"/>
    <col min="3869" max="3869" width="5" style="30" customWidth="1"/>
    <col min="3870" max="4096" width="9.140625" style="30"/>
    <col min="4097" max="4109" width="16.7109375" style="30" customWidth="1"/>
    <col min="4110" max="4110" width="51.7109375" style="30" customWidth="1"/>
    <col min="4111" max="4111" width="5" style="30" customWidth="1"/>
    <col min="4112" max="4123" width="17.7109375" style="30" customWidth="1"/>
    <col min="4124" max="4124" width="53.85546875" style="30" customWidth="1"/>
    <col min="4125" max="4125" width="5" style="30" customWidth="1"/>
    <col min="4126" max="4352" width="9.140625" style="30"/>
    <col min="4353" max="4365" width="16.7109375" style="30" customWidth="1"/>
    <col min="4366" max="4366" width="51.7109375" style="30" customWidth="1"/>
    <col min="4367" max="4367" width="5" style="30" customWidth="1"/>
    <col min="4368" max="4379" width="17.7109375" style="30" customWidth="1"/>
    <col min="4380" max="4380" width="53.85546875" style="30" customWidth="1"/>
    <col min="4381" max="4381" width="5" style="30" customWidth="1"/>
    <col min="4382" max="4608" width="9.140625" style="30"/>
    <col min="4609" max="4621" width="16.7109375" style="30" customWidth="1"/>
    <col min="4622" max="4622" width="51.7109375" style="30" customWidth="1"/>
    <col min="4623" max="4623" width="5" style="30" customWidth="1"/>
    <col min="4624" max="4635" width="17.7109375" style="30" customWidth="1"/>
    <col min="4636" max="4636" width="53.85546875" style="30" customWidth="1"/>
    <col min="4637" max="4637" width="5" style="30" customWidth="1"/>
    <col min="4638" max="4864" width="9.140625" style="30"/>
    <col min="4865" max="4877" width="16.7109375" style="30" customWidth="1"/>
    <col min="4878" max="4878" width="51.7109375" style="30" customWidth="1"/>
    <col min="4879" max="4879" width="5" style="30" customWidth="1"/>
    <col min="4880" max="4891" width="17.7109375" style="30" customWidth="1"/>
    <col min="4892" max="4892" width="53.85546875" style="30" customWidth="1"/>
    <col min="4893" max="4893" width="5" style="30" customWidth="1"/>
    <col min="4894" max="5120" width="9.140625" style="30"/>
    <col min="5121" max="5133" width="16.7109375" style="30" customWidth="1"/>
    <col min="5134" max="5134" width="51.7109375" style="30" customWidth="1"/>
    <col min="5135" max="5135" width="5" style="30" customWidth="1"/>
    <col min="5136" max="5147" width="17.7109375" style="30" customWidth="1"/>
    <col min="5148" max="5148" width="53.85546875" style="30" customWidth="1"/>
    <col min="5149" max="5149" width="5" style="30" customWidth="1"/>
    <col min="5150" max="5376" width="9.140625" style="30"/>
    <col min="5377" max="5389" width="16.7109375" style="30" customWidth="1"/>
    <col min="5390" max="5390" width="51.7109375" style="30" customWidth="1"/>
    <col min="5391" max="5391" width="5" style="30" customWidth="1"/>
    <col min="5392" max="5403" width="17.7109375" style="30" customWidth="1"/>
    <col min="5404" max="5404" width="53.85546875" style="30" customWidth="1"/>
    <col min="5405" max="5405" width="5" style="30" customWidth="1"/>
    <col min="5406" max="5632" width="9.140625" style="30"/>
    <col min="5633" max="5645" width="16.7109375" style="30" customWidth="1"/>
    <col min="5646" max="5646" width="51.7109375" style="30" customWidth="1"/>
    <col min="5647" max="5647" width="5" style="30" customWidth="1"/>
    <col min="5648" max="5659" width="17.7109375" style="30" customWidth="1"/>
    <col min="5660" max="5660" width="53.85546875" style="30" customWidth="1"/>
    <col min="5661" max="5661" width="5" style="30" customWidth="1"/>
    <col min="5662" max="5888" width="9.140625" style="30"/>
    <col min="5889" max="5901" width="16.7109375" style="30" customWidth="1"/>
    <col min="5902" max="5902" width="51.7109375" style="30" customWidth="1"/>
    <col min="5903" max="5903" width="5" style="30" customWidth="1"/>
    <col min="5904" max="5915" width="17.7109375" style="30" customWidth="1"/>
    <col min="5916" max="5916" width="53.85546875" style="30" customWidth="1"/>
    <col min="5917" max="5917" width="5" style="30" customWidth="1"/>
    <col min="5918" max="6144" width="9.140625" style="30"/>
    <col min="6145" max="6157" width="16.7109375" style="30" customWidth="1"/>
    <col min="6158" max="6158" width="51.7109375" style="30" customWidth="1"/>
    <col min="6159" max="6159" width="5" style="30" customWidth="1"/>
    <col min="6160" max="6171" width="17.7109375" style="30" customWidth="1"/>
    <col min="6172" max="6172" width="53.85546875" style="30" customWidth="1"/>
    <col min="6173" max="6173" width="5" style="30" customWidth="1"/>
    <col min="6174" max="6400" width="9.140625" style="30"/>
    <col min="6401" max="6413" width="16.7109375" style="30" customWidth="1"/>
    <col min="6414" max="6414" width="51.7109375" style="30" customWidth="1"/>
    <col min="6415" max="6415" width="5" style="30" customWidth="1"/>
    <col min="6416" max="6427" width="17.7109375" style="30" customWidth="1"/>
    <col min="6428" max="6428" width="53.85546875" style="30" customWidth="1"/>
    <col min="6429" max="6429" width="5" style="30" customWidth="1"/>
    <col min="6430" max="6656" width="9.140625" style="30"/>
    <col min="6657" max="6669" width="16.7109375" style="30" customWidth="1"/>
    <col min="6670" max="6670" width="51.7109375" style="30" customWidth="1"/>
    <col min="6671" max="6671" width="5" style="30" customWidth="1"/>
    <col min="6672" max="6683" width="17.7109375" style="30" customWidth="1"/>
    <col min="6684" max="6684" width="53.85546875" style="30" customWidth="1"/>
    <col min="6685" max="6685" width="5" style="30" customWidth="1"/>
    <col min="6686" max="6912" width="9.140625" style="30"/>
    <col min="6913" max="6925" width="16.7109375" style="30" customWidth="1"/>
    <col min="6926" max="6926" width="51.7109375" style="30" customWidth="1"/>
    <col min="6927" max="6927" width="5" style="30" customWidth="1"/>
    <col min="6928" max="6939" width="17.7109375" style="30" customWidth="1"/>
    <col min="6940" max="6940" width="53.85546875" style="30" customWidth="1"/>
    <col min="6941" max="6941" width="5" style="30" customWidth="1"/>
    <col min="6942" max="7168" width="9.140625" style="30"/>
    <col min="7169" max="7181" width="16.7109375" style="30" customWidth="1"/>
    <col min="7182" max="7182" width="51.7109375" style="30" customWidth="1"/>
    <col min="7183" max="7183" width="5" style="30" customWidth="1"/>
    <col min="7184" max="7195" width="17.7109375" style="30" customWidth="1"/>
    <col min="7196" max="7196" width="53.85546875" style="30" customWidth="1"/>
    <col min="7197" max="7197" width="5" style="30" customWidth="1"/>
    <col min="7198" max="7424" width="9.140625" style="30"/>
    <col min="7425" max="7437" width="16.7109375" style="30" customWidth="1"/>
    <col min="7438" max="7438" width="51.7109375" style="30" customWidth="1"/>
    <col min="7439" max="7439" width="5" style="30" customWidth="1"/>
    <col min="7440" max="7451" width="17.7109375" style="30" customWidth="1"/>
    <col min="7452" max="7452" width="53.85546875" style="30" customWidth="1"/>
    <col min="7453" max="7453" width="5" style="30" customWidth="1"/>
    <col min="7454" max="7680" width="9.140625" style="30"/>
    <col min="7681" max="7693" width="16.7109375" style="30" customWidth="1"/>
    <col min="7694" max="7694" width="51.7109375" style="30" customWidth="1"/>
    <col min="7695" max="7695" width="5" style="30" customWidth="1"/>
    <col min="7696" max="7707" width="17.7109375" style="30" customWidth="1"/>
    <col min="7708" max="7708" width="53.85546875" style="30" customWidth="1"/>
    <col min="7709" max="7709" width="5" style="30" customWidth="1"/>
    <col min="7710" max="7936" width="9.140625" style="30"/>
    <col min="7937" max="7949" width="16.7109375" style="30" customWidth="1"/>
    <col min="7950" max="7950" width="51.7109375" style="30" customWidth="1"/>
    <col min="7951" max="7951" width="5" style="30" customWidth="1"/>
    <col min="7952" max="7963" width="17.7109375" style="30" customWidth="1"/>
    <col min="7964" max="7964" width="53.85546875" style="30" customWidth="1"/>
    <col min="7965" max="7965" width="5" style="30" customWidth="1"/>
    <col min="7966" max="8192" width="9.140625" style="30"/>
    <col min="8193" max="8205" width="16.7109375" style="30" customWidth="1"/>
    <col min="8206" max="8206" width="51.7109375" style="30" customWidth="1"/>
    <col min="8207" max="8207" width="5" style="30" customWidth="1"/>
    <col min="8208" max="8219" width="17.7109375" style="30" customWidth="1"/>
    <col min="8220" max="8220" width="53.85546875" style="30" customWidth="1"/>
    <col min="8221" max="8221" width="5" style="30" customWidth="1"/>
    <col min="8222" max="8448" width="9.140625" style="30"/>
    <col min="8449" max="8461" width="16.7109375" style="30" customWidth="1"/>
    <col min="8462" max="8462" width="51.7109375" style="30" customWidth="1"/>
    <col min="8463" max="8463" width="5" style="30" customWidth="1"/>
    <col min="8464" max="8475" width="17.7109375" style="30" customWidth="1"/>
    <col min="8476" max="8476" width="53.85546875" style="30" customWidth="1"/>
    <col min="8477" max="8477" width="5" style="30" customWidth="1"/>
    <col min="8478" max="8704" width="9.140625" style="30"/>
    <col min="8705" max="8717" width="16.7109375" style="30" customWidth="1"/>
    <col min="8718" max="8718" width="51.7109375" style="30" customWidth="1"/>
    <col min="8719" max="8719" width="5" style="30" customWidth="1"/>
    <col min="8720" max="8731" width="17.7109375" style="30" customWidth="1"/>
    <col min="8732" max="8732" width="53.85546875" style="30" customWidth="1"/>
    <col min="8733" max="8733" width="5" style="30" customWidth="1"/>
    <col min="8734" max="8960" width="9.140625" style="30"/>
    <col min="8961" max="8973" width="16.7109375" style="30" customWidth="1"/>
    <col min="8974" max="8974" width="51.7109375" style="30" customWidth="1"/>
    <col min="8975" max="8975" width="5" style="30" customWidth="1"/>
    <col min="8976" max="8987" width="17.7109375" style="30" customWidth="1"/>
    <col min="8988" max="8988" width="53.85546875" style="30" customWidth="1"/>
    <col min="8989" max="8989" width="5" style="30" customWidth="1"/>
    <col min="8990" max="9216" width="9.140625" style="30"/>
    <col min="9217" max="9229" width="16.7109375" style="30" customWidth="1"/>
    <col min="9230" max="9230" width="51.7109375" style="30" customWidth="1"/>
    <col min="9231" max="9231" width="5" style="30" customWidth="1"/>
    <col min="9232" max="9243" width="17.7109375" style="30" customWidth="1"/>
    <col min="9244" max="9244" width="53.85546875" style="30" customWidth="1"/>
    <col min="9245" max="9245" width="5" style="30" customWidth="1"/>
    <col min="9246" max="9472" width="9.140625" style="30"/>
    <col min="9473" max="9485" width="16.7109375" style="30" customWidth="1"/>
    <col min="9486" max="9486" width="51.7109375" style="30" customWidth="1"/>
    <col min="9487" max="9487" width="5" style="30" customWidth="1"/>
    <col min="9488" max="9499" width="17.7109375" style="30" customWidth="1"/>
    <col min="9500" max="9500" width="53.85546875" style="30" customWidth="1"/>
    <col min="9501" max="9501" width="5" style="30" customWidth="1"/>
    <col min="9502" max="9728" width="9.140625" style="30"/>
    <col min="9729" max="9741" width="16.7109375" style="30" customWidth="1"/>
    <col min="9742" max="9742" width="51.7109375" style="30" customWidth="1"/>
    <col min="9743" max="9743" width="5" style="30" customWidth="1"/>
    <col min="9744" max="9755" width="17.7109375" style="30" customWidth="1"/>
    <col min="9756" max="9756" width="53.85546875" style="30" customWidth="1"/>
    <col min="9757" max="9757" width="5" style="30" customWidth="1"/>
    <col min="9758" max="9984" width="9.140625" style="30"/>
    <col min="9985" max="9997" width="16.7109375" style="30" customWidth="1"/>
    <col min="9998" max="9998" width="51.7109375" style="30" customWidth="1"/>
    <col min="9999" max="9999" width="5" style="30" customWidth="1"/>
    <col min="10000" max="10011" width="17.7109375" style="30" customWidth="1"/>
    <col min="10012" max="10012" width="53.85546875" style="30" customWidth="1"/>
    <col min="10013" max="10013" width="5" style="30" customWidth="1"/>
    <col min="10014" max="10240" width="9.140625" style="30"/>
    <col min="10241" max="10253" width="16.7109375" style="30" customWidth="1"/>
    <col min="10254" max="10254" width="51.7109375" style="30" customWidth="1"/>
    <col min="10255" max="10255" width="5" style="30" customWidth="1"/>
    <col min="10256" max="10267" width="17.7109375" style="30" customWidth="1"/>
    <col min="10268" max="10268" width="53.85546875" style="30" customWidth="1"/>
    <col min="10269" max="10269" width="5" style="30" customWidth="1"/>
    <col min="10270" max="10496" width="9.140625" style="30"/>
    <col min="10497" max="10509" width="16.7109375" style="30" customWidth="1"/>
    <col min="10510" max="10510" width="51.7109375" style="30" customWidth="1"/>
    <col min="10511" max="10511" width="5" style="30" customWidth="1"/>
    <col min="10512" max="10523" width="17.7109375" style="30" customWidth="1"/>
    <col min="10524" max="10524" width="53.85546875" style="30" customWidth="1"/>
    <col min="10525" max="10525" width="5" style="30" customWidth="1"/>
    <col min="10526" max="10752" width="9.140625" style="30"/>
    <col min="10753" max="10765" width="16.7109375" style="30" customWidth="1"/>
    <col min="10766" max="10766" width="51.7109375" style="30" customWidth="1"/>
    <col min="10767" max="10767" width="5" style="30" customWidth="1"/>
    <col min="10768" max="10779" width="17.7109375" style="30" customWidth="1"/>
    <col min="10780" max="10780" width="53.85546875" style="30" customWidth="1"/>
    <col min="10781" max="10781" width="5" style="30" customWidth="1"/>
    <col min="10782" max="11008" width="9.140625" style="30"/>
    <col min="11009" max="11021" width="16.7109375" style="30" customWidth="1"/>
    <col min="11022" max="11022" width="51.7109375" style="30" customWidth="1"/>
    <col min="11023" max="11023" width="5" style="30" customWidth="1"/>
    <col min="11024" max="11035" width="17.7109375" style="30" customWidth="1"/>
    <col min="11036" max="11036" width="53.85546875" style="30" customWidth="1"/>
    <col min="11037" max="11037" width="5" style="30" customWidth="1"/>
    <col min="11038" max="11264" width="9.140625" style="30"/>
    <col min="11265" max="11277" width="16.7109375" style="30" customWidth="1"/>
    <col min="11278" max="11278" width="51.7109375" style="30" customWidth="1"/>
    <col min="11279" max="11279" width="5" style="30" customWidth="1"/>
    <col min="11280" max="11291" width="17.7109375" style="30" customWidth="1"/>
    <col min="11292" max="11292" width="53.85546875" style="30" customWidth="1"/>
    <col min="11293" max="11293" width="5" style="30" customWidth="1"/>
    <col min="11294" max="11520" width="9.140625" style="30"/>
    <col min="11521" max="11533" width="16.7109375" style="30" customWidth="1"/>
    <col min="11534" max="11534" width="51.7109375" style="30" customWidth="1"/>
    <col min="11535" max="11535" width="5" style="30" customWidth="1"/>
    <col min="11536" max="11547" width="17.7109375" style="30" customWidth="1"/>
    <col min="11548" max="11548" width="53.85546875" style="30" customWidth="1"/>
    <col min="11549" max="11549" width="5" style="30" customWidth="1"/>
    <col min="11550" max="11776" width="9.140625" style="30"/>
    <col min="11777" max="11789" width="16.7109375" style="30" customWidth="1"/>
    <col min="11790" max="11790" width="51.7109375" style="30" customWidth="1"/>
    <col min="11791" max="11791" width="5" style="30" customWidth="1"/>
    <col min="11792" max="11803" width="17.7109375" style="30" customWidth="1"/>
    <col min="11804" max="11804" width="53.85546875" style="30" customWidth="1"/>
    <col min="11805" max="11805" width="5" style="30" customWidth="1"/>
    <col min="11806" max="12032" width="9.140625" style="30"/>
    <col min="12033" max="12045" width="16.7109375" style="30" customWidth="1"/>
    <col min="12046" max="12046" width="51.7109375" style="30" customWidth="1"/>
    <col min="12047" max="12047" width="5" style="30" customWidth="1"/>
    <col min="12048" max="12059" width="17.7109375" style="30" customWidth="1"/>
    <col min="12060" max="12060" width="53.85546875" style="30" customWidth="1"/>
    <col min="12061" max="12061" width="5" style="30" customWidth="1"/>
    <col min="12062" max="12288" width="9.140625" style="30"/>
    <col min="12289" max="12301" width="16.7109375" style="30" customWidth="1"/>
    <col min="12302" max="12302" width="51.7109375" style="30" customWidth="1"/>
    <col min="12303" max="12303" width="5" style="30" customWidth="1"/>
    <col min="12304" max="12315" width="17.7109375" style="30" customWidth="1"/>
    <col min="12316" max="12316" width="53.85546875" style="30" customWidth="1"/>
    <col min="12317" max="12317" width="5" style="30" customWidth="1"/>
    <col min="12318" max="12544" width="9.140625" style="30"/>
    <col min="12545" max="12557" width="16.7109375" style="30" customWidth="1"/>
    <col min="12558" max="12558" width="51.7109375" style="30" customWidth="1"/>
    <col min="12559" max="12559" width="5" style="30" customWidth="1"/>
    <col min="12560" max="12571" width="17.7109375" style="30" customWidth="1"/>
    <col min="12572" max="12572" width="53.85546875" style="30" customWidth="1"/>
    <col min="12573" max="12573" width="5" style="30" customWidth="1"/>
    <col min="12574" max="12800" width="9.140625" style="30"/>
    <col min="12801" max="12813" width="16.7109375" style="30" customWidth="1"/>
    <col min="12814" max="12814" width="51.7109375" style="30" customWidth="1"/>
    <col min="12815" max="12815" width="5" style="30" customWidth="1"/>
    <col min="12816" max="12827" width="17.7109375" style="30" customWidth="1"/>
    <col min="12828" max="12828" width="53.85546875" style="30" customWidth="1"/>
    <col min="12829" max="12829" width="5" style="30" customWidth="1"/>
    <col min="12830" max="13056" width="9.140625" style="30"/>
    <col min="13057" max="13069" width="16.7109375" style="30" customWidth="1"/>
    <col min="13070" max="13070" width="51.7109375" style="30" customWidth="1"/>
    <col min="13071" max="13071" width="5" style="30" customWidth="1"/>
    <col min="13072" max="13083" width="17.7109375" style="30" customWidth="1"/>
    <col min="13084" max="13084" width="53.85546875" style="30" customWidth="1"/>
    <col min="13085" max="13085" width="5" style="30" customWidth="1"/>
    <col min="13086" max="13312" width="9.140625" style="30"/>
    <col min="13313" max="13325" width="16.7109375" style="30" customWidth="1"/>
    <col min="13326" max="13326" width="51.7109375" style="30" customWidth="1"/>
    <col min="13327" max="13327" width="5" style="30" customWidth="1"/>
    <col min="13328" max="13339" width="17.7109375" style="30" customWidth="1"/>
    <col min="13340" max="13340" width="53.85546875" style="30" customWidth="1"/>
    <col min="13341" max="13341" width="5" style="30" customWidth="1"/>
    <col min="13342" max="13568" width="9.140625" style="30"/>
    <col min="13569" max="13581" width="16.7109375" style="30" customWidth="1"/>
    <col min="13582" max="13582" width="51.7109375" style="30" customWidth="1"/>
    <col min="13583" max="13583" width="5" style="30" customWidth="1"/>
    <col min="13584" max="13595" width="17.7109375" style="30" customWidth="1"/>
    <col min="13596" max="13596" width="53.85546875" style="30" customWidth="1"/>
    <col min="13597" max="13597" width="5" style="30" customWidth="1"/>
    <col min="13598" max="13824" width="9.140625" style="30"/>
    <col min="13825" max="13837" width="16.7109375" style="30" customWidth="1"/>
    <col min="13838" max="13838" width="51.7109375" style="30" customWidth="1"/>
    <col min="13839" max="13839" width="5" style="30" customWidth="1"/>
    <col min="13840" max="13851" width="17.7109375" style="30" customWidth="1"/>
    <col min="13852" max="13852" width="53.85546875" style="30" customWidth="1"/>
    <col min="13853" max="13853" width="5" style="30" customWidth="1"/>
    <col min="13854" max="14080" width="9.140625" style="30"/>
    <col min="14081" max="14093" width="16.7109375" style="30" customWidth="1"/>
    <col min="14094" max="14094" width="51.7109375" style="30" customWidth="1"/>
    <col min="14095" max="14095" width="5" style="30" customWidth="1"/>
    <col min="14096" max="14107" width="17.7109375" style="30" customWidth="1"/>
    <col min="14108" max="14108" width="53.85546875" style="30" customWidth="1"/>
    <col min="14109" max="14109" width="5" style="30" customWidth="1"/>
    <col min="14110" max="14336" width="9.140625" style="30"/>
    <col min="14337" max="14349" width="16.7109375" style="30" customWidth="1"/>
    <col min="14350" max="14350" width="51.7109375" style="30" customWidth="1"/>
    <col min="14351" max="14351" width="5" style="30" customWidth="1"/>
    <col min="14352" max="14363" width="17.7109375" style="30" customWidth="1"/>
    <col min="14364" max="14364" width="53.85546875" style="30" customWidth="1"/>
    <col min="14365" max="14365" width="5" style="30" customWidth="1"/>
    <col min="14366" max="14592" width="9.140625" style="30"/>
    <col min="14593" max="14605" width="16.7109375" style="30" customWidth="1"/>
    <col min="14606" max="14606" width="51.7109375" style="30" customWidth="1"/>
    <col min="14607" max="14607" width="5" style="30" customWidth="1"/>
    <col min="14608" max="14619" width="17.7109375" style="30" customWidth="1"/>
    <col min="14620" max="14620" width="53.85546875" style="30" customWidth="1"/>
    <col min="14621" max="14621" width="5" style="30" customWidth="1"/>
    <col min="14622" max="14848" width="9.140625" style="30"/>
    <col min="14849" max="14861" width="16.7109375" style="30" customWidth="1"/>
    <col min="14862" max="14862" width="51.7109375" style="30" customWidth="1"/>
    <col min="14863" max="14863" width="5" style="30" customWidth="1"/>
    <col min="14864" max="14875" width="17.7109375" style="30" customWidth="1"/>
    <col min="14876" max="14876" width="53.85546875" style="30" customWidth="1"/>
    <col min="14877" max="14877" width="5" style="30" customWidth="1"/>
    <col min="14878" max="15104" width="9.140625" style="30"/>
    <col min="15105" max="15117" width="16.7109375" style="30" customWidth="1"/>
    <col min="15118" max="15118" width="51.7109375" style="30" customWidth="1"/>
    <col min="15119" max="15119" width="5" style="30" customWidth="1"/>
    <col min="15120" max="15131" width="17.7109375" style="30" customWidth="1"/>
    <col min="15132" max="15132" width="53.85546875" style="30" customWidth="1"/>
    <col min="15133" max="15133" width="5" style="30" customWidth="1"/>
    <col min="15134" max="15360" width="9.140625" style="30"/>
    <col min="15361" max="15373" width="16.7109375" style="30" customWidth="1"/>
    <col min="15374" max="15374" width="51.7109375" style="30" customWidth="1"/>
    <col min="15375" max="15375" width="5" style="30" customWidth="1"/>
    <col min="15376" max="15387" width="17.7109375" style="30" customWidth="1"/>
    <col min="15388" max="15388" width="53.85546875" style="30" customWidth="1"/>
    <col min="15389" max="15389" width="5" style="30" customWidth="1"/>
    <col min="15390" max="15616" width="9.140625" style="30"/>
    <col min="15617" max="15629" width="16.7109375" style="30" customWidth="1"/>
    <col min="15630" max="15630" width="51.7109375" style="30" customWidth="1"/>
    <col min="15631" max="15631" width="5" style="30" customWidth="1"/>
    <col min="15632" max="15643" width="17.7109375" style="30" customWidth="1"/>
    <col min="15644" max="15644" width="53.85546875" style="30" customWidth="1"/>
    <col min="15645" max="15645" width="5" style="30" customWidth="1"/>
    <col min="15646" max="15872" width="9.140625" style="30"/>
    <col min="15873" max="15885" width="16.7109375" style="30" customWidth="1"/>
    <col min="15886" max="15886" width="51.7109375" style="30" customWidth="1"/>
    <col min="15887" max="15887" width="5" style="30" customWidth="1"/>
    <col min="15888" max="15899" width="17.7109375" style="30" customWidth="1"/>
    <col min="15900" max="15900" width="53.85546875" style="30" customWidth="1"/>
    <col min="15901" max="15901" width="5" style="30" customWidth="1"/>
    <col min="15902" max="16128" width="9.140625" style="30"/>
    <col min="16129" max="16141" width="16.7109375" style="30" customWidth="1"/>
    <col min="16142" max="16142" width="51.7109375" style="30" customWidth="1"/>
    <col min="16143" max="16143" width="5" style="30" customWidth="1"/>
    <col min="16144" max="16155" width="17.7109375" style="30" customWidth="1"/>
    <col min="16156" max="16156" width="53.85546875" style="30" customWidth="1"/>
    <col min="16157" max="16157" width="5" style="30" customWidth="1"/>
    <col min="16158" max="16384" width="9.140625" style="30"/>
  </cols>
  <sheetData>
    <row r="1" spans="1:29" x14ac:dyDescent="0.25">
      <c r="A1" s="29" t="s">
        <v>257</v>
      </c>
      <c r="P1" s="29" t="s">
        <v>257</v>
      </c>
    </row>
    <row r="2" spans="1:29" ht="28.5" customHeight="1" x14ac:dyDescent="0.25">
      <c r="A2" s="535" t="s">
        <v>407</v>
      </c>
      <c r="B2" s="535"/>
      <c r="C2" s="535"/>
      <c r="D2" s="535"/>
      <c r="E2" s="535"/>
      <c r="F2" s="535"/>
      <c r="G2" s="535"/>
      <c r="H2" s="535"/>
      <c r="I2" s="535"/>
      <c r="J2" s="535"/>
      <c r="K2" s="535"/>
      <c r="L2" s="535"/>
      <c r="M2" s="535"/>
      <c r="N2" s="535"/>
      <c r="O2" s="535"/>
      <c r="P2" s="535" t="s">
        <v>408</v>
      </c>
      <c r="Q2" s="535"/>
      <c r="R2" s="535"/>
      <c r="S2" s="535"/>
      <c r="T2" s="535"/>
      <c r="U2" s="535"/>
      <c r="V2" s="535"/>
      <c r="W2" s="535"/>
      <c r="X2" s="535"/>
      <c r="Y2" s="535"/>
      <c r="Z2" s="535"/>
      <c r="AA2" s="535"/>
      <c r="AB2" s="535"/>
      <c r="AC2" s="535"/>
    </row>
    <row r="3" spans="1:29" ht="26.1" customHeight="1" thickBot="1" x14ac:dyDescent="0.3">
      <c r="A3" s="536" t="s">
        <v>258</v>
      </c>
      <c r="B3" s="536"/>
      <c r="C3" s="536"/>
      <c r="D3" s="29" t="s">
        <v>259</v>
      </c>
      <c r="E3" s="31"/>
      <c r="F3" s="31"/>
      <c r="G3" s="31"/>
      <c r="H3" s="31"/>
      <c r="I3" s="31"/>
      <c r="J3" s="31"/>
      <c r="K3" s="31"/>
      <c r="L3" s="31"/>
      <c r="M3" s="31"/>
      <c r="N3" s="31"/>
      <c r="O3" s="31"/>
      <c r="P3" s="536" t="s">
        <v>258</v>
      </c>
      <c r="Q3" s="536"/>
      <c r="R3" s="536"/>
      <c r="S3" s="29" t="s">
        <v>260</v>
      </c>
      <c r="T3" s="29"/>
      <c r="U3" s="31"/>
      <c r="V3" s="31"/>
      <c r="W3" s="31"/>
      <c r="X3" s="31"/>
      <c r="Y3" s="31"/>
      <c r="Z3" s="31"/>
      <c r="AA3" s="31"/>
      <c r="AB3" s="31"/>
      <c r="AC3" s="31"/>
    </row>
    <row r="4" spans="1:29" ht="26.1" customHeight="1" x14ac:dyDescent="0.25">
      <c r="A4" s="537" t="s">
        <v>261</v>
      </c>
      <c r="B4" s="540" t="s">
        <v>23</v>
      </c>
      <c r="C4" s="541"/>
      <c r="D4" s="542"/>
      <c r="E4" s="537" t="s">
        <v>262</v>
      </c>
      <c r="F4" s="540" t="s">
        <v>144</v>
      </c>
      <c r="G4" s="541"/>
      <c r="H4" s="541"/>
      <c r="I4" s="542"/>
      <c r="J4" s="540" t="s">
        <v>263</v>
      </c>
      <c r="K4" s="541"/>
      <c r="L4" s="541"/>
      <c r="M4" s="542"/>
      <c r="N4" s="537" t="s">
        <v>264</v>
      </c>
      <c r="O4" s="548" t="s">
        <v>235</v>
      </c>
      <c r="P4" s="540" t="s">
        <v>265</v>
      </c>
      <c r="Q4" s="541"/>
      <c r="R4" s="541"/>
      <c r="S4" s="542"/>
      <c r="T4" s="540" t="s">
        <v>266</v>
      </c>
      <c r="U4" s="541"/>
      <c r="V4" s="541"/>
      <c r="W4" s="542"/>
      <c r="X4" s="540" t="s">
        <v>267</v>
      </c>
      <c r="Y4" s="541"/>
      <c r="Z4" s="541"/>
      <c r="AA4" s="542"/>
      <c r="AB4" s="537" t="s">
        <v>264</v>
      </c>
      <c r="AC4" s="551" t="s">
        <v>235</v>
      </c>
    </row>
    <row r="5" spans="1:29" ht="26.1" customHeight="1" thickBot="1" x14ac:dyDescent="0.3">
      <c r="A5" s="538"/>
      <c r="B5" s="543"/>
      <c r="C5" s="544"/>
      <c r="D5" s="545"/>
      <c r="E5" s="538"/>
      <c r="F5" s="543" t="s">
        <v>268</v>
      </c>
      <c r="G5" s="544"/>
      <c r="H5" s="544"/>
      <c r="I5" s="545"/>
      <c r="J5" s="543" t="s">
        <v>269</v>
      </c>
      <c r="K5" s="544"/>
      <c r="L5" s="544"/>
      <c r="M5" s="545"/>
      <c r="N5" s="538"/>
      <c r="O5" s="549"/>
      <c r="P5" s="543" t="s">
        <v>270</v>
      </c>
      <c r="Q5" s="544"/>
      <c r="R5" s="544"/>
      <c r="S5" s="545"/>
      <c r="T5" s="543" t="s">
        <v>271</v>
      </c>
      <c r="U5" s="544"/>
      <c r="V5" s="544"/>
      <c r="W5" s="545"/>
      <c r="X5" s="543" t="s">
        <v>272</v>
      </c>
      <c r="Y5" s="544"/>
      <c r="Z5" s="544"/>
      <c r="AA5" s="545"/>
      <c r="AB5" s="538"/>
      <c r="AC5" s="552"/>
    </row>
    <row r="6" spans="1:29" ht="26.1" customHeight="1" thickBot="1" x14ac:dyDescent="0.3">
      <c r="A6" s="539"/>
      <c r="B6" s="32" t="s">
        <v>273</v>
      </c>
      <c r="C6" s="32" t="s">
        <v>274</v>
      </c>
      <c r="D6" s="32" t="s">
        <v>275</v>
      </c>
      <c r="E6" s="539"/>
      <c r="F6" s="33" t="s">
        <v>23</v>
      </c>
      <c r="G6" s="33" t="s">
        <v>273</v>
      </c>
      <c r="H6" s="33" t="s">
        <v>274</v>
      </c>
      <c r="I6" s="33" t="s">
        <v>275</v>
      </c>
      <c r="J6" s="33" t="s">
        <v>23</v>
      </c>
      <c r="K6" s="33" t="s">
        <v>273</v>
      </c>
      <c r="L6" s="33" t="s">
        <v>274</v>
      </c>
      <c r="M6" s="33" t="s">
        <v>275</v>
      </c>
      <c r="N6" s="539"/>
      <c r="O6" s="550"/>
      <c r="P6" s="32" t="s">
        <v>23</v>
      </c>
      <c r="Q6" s="33" t="s">
        <v>273</v>
      </c>
      <c r="R6" s="33" t="s">
        <v>274</v>
      </c>
      <c r="S6" s="33" t="s">
        <v>275</v>
      </c>
      <c r="T6" s="33" t="s">
        <v>23</v>
      </c>
      <c r="U6" s="33" t="s">
        <v>273</v>
      </c>
      <c r="V6" s="33" t="s">
        <v>274</v>
      </c>
      <c r="W6" s="33" t="s">
        <v>275</v>
      </c>
      <c r="X6" s="33" t="s">
        <v>23</v>
      </c>
      <c r="Y6" s="33" t="s">
        <v>273</v>
      </c>
      <c r="Z6" s="33" t="s">
        <v>274</v>
      </c>
      <c r="AA6" s="33" t="s">
        <v>275</v>
      </c>
      <c r="AB6" s="539"/>
      <c r="AC6" s="553"/>
    </row>
    <row r="7" spans="1:29" ht="30" customHeight="1" thickBot="1" x14ac:dyDescent="0.3">
      <c r="A7" s="34">
        <f>SUM(B7:E7)</f>
        <v>857786</v>
      </c>
      <c r="B7" s="35">
        <f t="shared" ref="B7:C10" si="0">G7+K7+Q7+U7+Y7</f>
        <v>396</v>
      </c>
      <c r="C7" s="35">
        <f t="shared" si="0"/>
        <v>45376</v>
      </c>
      <c r="D7" s="35">
        <f>I7+M7+S7+W7+AA7</f>
        <v>810410</v>
      </c>
      <c r="E7" s="35">
        <f>'[1]تعداد مشترکین(گزارش340)'!$S$76</f>
        <v>1604</v>
      </c>
      <c r="F7" s="35">
        <f>SUM(G7:I7)</f>
        <v>138347</v>
      </c>
      <c r="G7" s="486">
        <f>'[1]تعداد مشترکین(گزارش340)'!$R$76</f>
        <v>347</v>
      </c>
      <c r="H7" s="35">
        <f>'[1]تعداد مشترکین(گزارش340)'!$Q$76</f>
        <v>4301</v>
      </c>
      <c r="I7" s="35">
        <f>'[1]تعداد مشترکین(گزارش340)'!$P$76</f>
        <v>133699</v>
      </c>
      <c r="J7" s="35">
        <f>SUM(K7:M7)</f>
        <v>7894</v>
      </c>
      <c r="K7" s="35">
        <f>'[1]تعداد مشترکین(گزارش340)'!$O$76</f>
        <v>4</v>
      </c>
      <c r="L7" s="35">
        <f>'[1]تعداد مشترکین(گزارش340)'!$N$76</f>
        <v>200</v>
      </c>
      <c r="M7" s="35">
        <f>'[1]تعداد مشترکین(گزارش340)'!$M$76</f>
        <v>7690</v>
      </c>
      <c r="N7" s="36" t="s">
        <v>276</v>
      </c>
      <c r="O7" s="37"/>
      <c r="P7" s="34">
        <f>SUM(Q7:S7)</f>
        <v>1018</v>
      </c>
      <c r="Q7" s="35">
        <f>'[1]تعداد مشترکین(گزارش340)'!$L$76</f>
        <v>2</v>
      </c>
      <c r="R7" s="35">
        <f>'[1]تعداد مشترکین(گزارش340)'!$K$76</f>
        <v>54</v>
      </c>
      <c r="S7" s="35">
        <f>'[1]تعداد مشترکین(گزارش340)'!$J$76</f>
        <v>962</v>
      </c>
      <c r="T7" s="35">
        <f>SUM(U7:W7)</f>
        <v>51599</v>
      </c>
      <c r="U7" s="35">
        <f>'[1]تعداد مشترکین(گزارش340)'!I$76</f>
        <v>30</v>
      </c>
      <c r="V7" s="35">
        <f>'[1]تعداد مشترکین(گزارش340)'!H$76</f>
        <v>587</v>
      </c>
      <c r="W7" s="35">
        <f>'[1]تعداد مشترکین(گزارش340)'!G$76</f>
        <v>50982</v>
      </c>
      <c r="X7" s="35">
        <f>SUM(Y7:AA7)</f>
        <v>657324</v>
      </c>
      <c r="Y7" s="38">
        <f>'[1]تعداد مشترکین(گزارش340)'!F$76</f>
        <v>13</v>
      </c>
      <c r="Z7" s="38">
        <f>'[1]تعداد مشترکین(گزارش340)'!E$76</f>
        <v>40234</v>
      </c>
      <c r="AA7" s="38">
        <f>'[1]تعداد مشترکین(گزارش340)'!D76</f>
        <v>617077</v>
      </c>
      <c r="AB7" s="39" t="s">
        <v>277</v>
      </c>
      <c r="AC7" s="40">
        <v>1</v>
      </c>
    </row>
    <row r="8" spans="1:29" ht="30" customHeight="1" thickBot="1" x14ac:dyDescent="0.3">
      <c r="A8" s="41">
        <f>SUM(B8:E8)</f>
        <v>23212</v>
      </c>
      <c r="B8" s="42">
        <f t="shared" si="0"/>
        <v>19</v>
      </c>
      <c r="C8" s="42">
        <f t="shared" si="0"/>
        <v>10671</v>
      </c>
      <c r="D8" s="42">
        <f>I8+M8+S8+W8+AA8</f>
        <v>12425</v>
      </c>
      <c r="E8" s="42">
        <f>'[1]تعداد مشترکین(گزارش340)'!$S$77</f>
        <v>97</v>
      </c>
      <c r="F8" s="42">
        <f>SUM(G8:I8)</f>
        <v>5450</v>
      </c>
      <c r="G8" s="42">
        <f>'[1]تعداد مشترکین(گزارش340)'!$R$77</f>
        <v>17</v>
      </c>
      <c r="H8" s="42">
        <f>'[1]تعداد مشترکین(گزارش340)'!$Q$77</f>
        <v>1151</v>
      </c>
      <c r="I8" s="42">
        <f>'[1]تعداد مشترکین(گزارش340)'!$P$77</f>
        <v>4282</v>
      </c>
      <c r="J8" s="42">
        <f>SUM(K8:M8)</f>
        <v>620</v>
      </c>
      <c r="K8" s="42">
        <f>'[1]تعداد مشترکین(گزارش340)'!$O$77</f>
        <v>2</v>
      </c>
      <c r="L8" s="42">
        <f>'[1]تعداد مشترکین(گزارش340)'!$N$77</f>
        <v>33</v>
      </c>
      <c r="M8" s="43">
        <f>'[1]تعداد مشترکین(گزارش340)'!$M$77</f>
        <v>585</v>
      </c>
      <c r="N8" s="44" t="s">
        <v>278</v>
      </c>
      <c r="O8" s="45"/>
      <c r="P8" s="34">
        <f>SUM(Q8:S8)</f>
        <v>417</v>
      </c>
      <c r="Q8" s="43">
        <f>'[1]تعداد مشترکین(گزارش340)'!$L$77</f>
        <v>0</v>
      </c>
      <c r="R8" s="43">
        <f>'[1]تعداد مشترکین(گزارش340)'!$K$77</f>
        <v>41</v>
      </c>
      <c r="S8" s="43">
        <f>'[1]تعداد مشترکین(گزارش340)'!$J$77</f>
        <v>376</v>
      </c>
      <c r="T8" s="35">
        <f>SUM(U8:W8)</f>
        <v>538</v>
      </c>
      <c r="U8" s="35">
        <f>'[1]تعداد مشترکین(گزارش340)'!$I$77</f>
        <v>0</v>
      </c>
      <c r="V8" s="35">
        <f>'[1]تعداد مشترکین(گزارش340)'!$H$77</f>
        <v>157</v>
      </c>
      <c r="W8" s="35">
        <f>'[1]تعداد مشترکین(گزارش340)'!$G$77</f>
        <v>381</v>
      </c>
      <c r="X8" s="35">
        <f>SUM(Y8:AA8)</f>
        <v>16090</v>
      </c>
      <c r="Y8" s="38">
        <f>'[1]تعداد مشترکین(گزارش340)'!$F$77</f>
        <v>0</v>
      </c>
      <c r="Z8" s="38">
        <f>'[1]تعداد مشترکین(گزارش340)'!$E$77</f>
        <v>9289</v>
      </c>
      <c r="AA8" s="38">
        <f>'[1]تعداد مشترکین(گزارش340)'!D77</f>
        <v>6801</v>
      </c>
      <c r="AB8" s="46" t="s">
        <v>278</v>
      </c>
      <c r="AC8" s="47">
        <v>2</v>
      </c>
    </row>
    <row r="9" spans="1:29" ht="30" customHeight="1" thickBot="1" x14ac:dyDescent="0.3">
      <c r="A9" s="41">
        <f>SUM(B9:E9)</f>
        <v>94170</v>
      </c>
      <c r="B9" s="42">
        <f t="shared" si="0"/>
        <v>124</v>
      </c>
      <c r="C9" s="42">
        <f t="shared" si="0"/>
        <v>16180</v>
      </c>
      <c r="D9" s="42">
        <f>I9+M9+S9+W9+AA9</f>
        <v>77611</v>
      </c>
      <c r="E9" s="48">
        <f>'[1]تعداد مشترکین(گزارش340)'!$S$78+'[1]تعداد مشترکین(گزارش340)'!$T$78</f>
        <v>255</v>
      </c>
      <c r="F9" s="42">
        <f>SUM(G9:I9)</f>
        <v>10398</v>
      </c>
      <c r="G9" s="48">
        <f>'[1]تعداد مشترکین(گزارش340)'!$R$78</f>
        <v>107</v>
      </c>
      <c r="H9" s="48">
        <f>'[1]تعداد مشترکین(گزارش340)'!$Q$78</f>
        <v>1322</v>
      </c>
      <c r="I9" s="48">
        <f>'[1]تعداد مشترکین(گزارش340)'!$P$78</f>
        <v>8969</v>
      </c>
      <c r="J9" s="42">
        <f>SUM(K9:M9)</f>
        <v>346</v>
      </c>
      <c r="K9" s="48">
        <f>'[1]تعداد مشترکین(گزارش340)'!$O$78</f>
        <v>1</v>
      </c>
      <c r="L9" s="48">
        <f>'[1]تعداد مشترکین(گزارش340)'!$N$78</f>
        <v>64</v>
      </c>
      <c r="M9" s="48">
        <f>'[1]تعداد مشترکین(گزارش340)'!$M$78</f>
        <v>281</v>
      </c>
      <c r="N9" s="49" t="s">
        <v>279</v>
      </c>
      <c r="O9" s="50"/>
      <c r="P9" s="41">
        <f>SUM(Q9:S9)</f>
        <v>527</v>
      </c>
      <c r="Q9" s="48">
        <f>'[1]تعداد مشترکین(گزارش340)'!$L$78</f>
        <v>0</v>
      </c>
      <c r="R9" s="48">
        <f>'[1]تعداد مشترکین(گزارش340)'!$K$78</f>
        <v>66</v>
      </c>
      <c r="S9" s="48">
        <f>'[1]تعداد مشترکین(گزارش340)'!$J$78</f>
        <v>461</v>
      </c>
      <c r="T9" s="42">
        <f>SUM(U9:W9)</f>
        <v>5192</v>
      </c>
      <c r="U9" s="35">
        <f>'[1]تعداد مشترکین(گزارش340)'!$I$78</f>
        <v>12</v>
      </c>
      <c r="V9" s="35">
        <f>'[1]تعداد مشترکین(گزارش340)'!$H$78</f>
        <v>338</v>
      </c>
      <c r="W9" s="35">
        <f>'[1]تعداد مشترکین(گزارش340)'!$G$78</f>
        <v>4842</v>
      </c>
      <c r="X9" s="42">
        <f>SUM(Y9:AA9)</f>
        <v>77452</v>
      </c>
      <c r="Y9" s="38">
        <f>'[1]تعداد مشترکین(گزارش340)'!$F$78</f>
        <v>4</v>
      </c>
      <c r="Z9" s="38">
        <f>'[1]تعداد مشترکین(گزارش340)'!$E$78</f>
        <v>14390</v>
      </c>
      <c r="AA9" s="38">
        <f>'[1]تعداد مشترکین(گزارش340)'!D78</f>
        <v>63058</v>
      </c>
      <c r="AB9" s="52" t="s">
        <v>279</v>
      </c>
      <c r="AC9" s="53">
        <v>3</v>
      </c>
    </row>
    <row r="10" spans="1:29" ht="30" customHeight="1" x14ac:dyDescent="0.25">
      <c r="A10" s="41">
        <f>SUM(B10:E10)</f>
        <v>57793</v>
      </c>
      <c r="B10" s="42">
        <f t="shared" si="0"/>
        <v>41</v>
      </c>
      <c r="C10" s="42">
        <f t="shared" si="0"/>
        <v>15315</v>
      </c>
      <c r="D10" s="42">
        <f>I10+M10+S10+W10+AA10</f>
        <v>42188</v>
      </c>
      <c r="E10" s="48">
        <f>'[1]تعداد مشترکین(گزارش340)'!$S$79</f>
        <v>249</v>
      </c>
      <c r="F10" s="42">
        <f>SUM(G10:I10)</f>
        <v>11507</v>
      </c>
      <c r="G10" s="48">
        <f>'[1]تعداد مشترکین(گزارش340)'!$R$79</f>
        <v>32</v>
      </c>
      <c r="H10" s="48">
        <f>'[1]تعداد مشترکین(گزارش340)'!$Q$79</f>
        <v>1485</v>
      </c>
      <c r="I10" s="48">
        <f>'[1]تعداد مشترکین(گزارش340)'!$P$79</f>
        <v>9990</v>
      </c>
      <c r="J10" s="42">
        <f>SUM(K10:M10)</f>
        <v>1173</v>
      </c>
      <c r="K10" s="48">
        <f>'[1]تعداد مشترکین(گزارش340)'!$O$79</f>
        <v>4</v>
      </c>
      <c r="L10" s="48">
        <f>'[1]تعداد مشترکین(گزارش340)'!$N$79</f>
        <v>38</v>
      </c>
      <c r="M10" s="48">
        <f>'[1]تعداد مشترکین(گزارش340)'!$M$79</f>
        <v>1131</v>
      </c>
      <c r="N10" s="49" t="s">
        <v>280</v>
      </c>
      <c r="O10" s="50"/>
      <c r="P10" s="41">
        <f>SUM(Q10:S10)</f>
        <v>712</v>
      </c>
      <c r="Q10" s="48">
        <f>'[1]تعداد مشترکین(گزارش340)'!$L$79</f>
        <v>0</v>
      </c>
      <c r="R10" s="48">
        <f>'[1]تعداد مشترکین(گزارش340)'!$K$79</f>
        <v>93</v>
      </c>
      <c r="S10" s="48">
        <f>'[1]تعداد مشترکین(گزارش340)'!$J$79</f>
        <v>619</v>
      </c>
      <c r="T10" s="42">
        <f>SUM(U10:W10)</f>
        <v>1310</v>
      </c>
      <c r="U10" s="35">
        <f>'[1]تعداد مشترکین(گزارش340)'!$I$79</f>
        <v>4</v>
      </c>
      <c r="V10" s="35">
        <f>'[1]تعداد مشترکین(گزارش340)'!$H$79</f>
        <v>302</v>
      </c>
      <c r="W10" s="35">
        <f>'[1]تعداد مشترکین(گزارش340)'!$G$79</f>
        <v>1004</v>
      </c>
      <c r="X10" s="42">
        <f>SUM(Y10:AA10)</f>
        <v>42842</v>
      </c>
      <c r="Y10" s="38">
        <f>'[1]تعداد مشترکین(گزارش340)'!$F$79</f>
        <v>1</v>
      </c>
      <c r="Z10" s="38">
        <f>'[1]تعداد مشترکین(گزارش340)'!$E$79</f>
        <v>13397</v>
      </c>
      <c r="AA10" s="38">
        <f>'[1]تعداد مشترکین(گزارش340)'!D79</f>
        <v>29444</v>
      </c>
      <c r="AB10" s="52" t="s">
        <v>280</v>
      </c>
      <c r="AC10" s="53">
        <v>4</v>
      </c>
    </row>
    <row r="11" spans="1:29" ht="30" customHeight="1" x14ac:dyDescent="0.25">
      <c r="A11" s="51">
        <f>SUM(A7:A10)</f>
        <v>1032961</v>
      </c>
      <c r="B11" s="51">
        <f>SUM(B7:B10)</f>
        <v>580</v>
      </c>
      <c r="C11" s="51">
        <f>SUM(C7:C10)</f>
        <v>87542</v>
      </c>
      <c r="D11" s="51">
        <f>SUM(D7:D10)</f>
        <v>942634</v>
      </c>
      <c r="E11" s="51">
        <f>SUM(E7:E10)</f>
        <v>2205</v>
      </c>
      <c r="F11" s="51">
        <f t="shared" ref="F11:Z11" si="1">SUM(F7:F10)</f>
        <v>165702</v>
      </c>
      <c r="G11" s="51">
        <f t="shared" si="1"/>
        <v>503</v>
      </c>
      <c r="H11" s="51">
        <f t="shared" si="1"/>
        <v>8259</v>
      </c>
      <c r="I11" s="51">
        <f>SUM(I7:I10)</f>
        <v>156940</v>
      </c>
      <c r="J11" s="51">
        <f t="shared" si="1"/>
        <v>10033</v>
      </c>
      <c r="K11" s="51">
        <f t="shared" si="1"/>
        <v>11</v>
      </c>
      <c r="L11" s="51">
        <f t="shared" si="1"/>
        <v>335</v>
      </c>
      <c r="M11" s="51">
        <f>SUM(M7:M10)</f>
        <v>9687</v>
      </c>
      <c r="N11" s="52" t="s">
        <v>281</v>
      </c>
      <c r="O11" s="51"/>
      <c r="P11" s="48">
        <f>SUM(P7:P10)</f>
        <v>2674</v>
      </c>
      <c r="Q11" s="51">
        <f t="shared" ref="Q11:R11" si="2">SUM(Q7:Q10)</f>
        <v>2</v>
      </c>
      <c r="R11" s="51">
        <f t="shared" si="2"/>
        <v>254</v>
      </c>
      <c r="S11" s="51">
        <f>SUM(S7:S10)</f>
        <v>2418</v>
      </c>
      <c r="T11" s="51">
        <f t="shared" si="1"/>
        <v>58639</v>
      </c>
      <c r="U11" s="51">
        <f t="shared" si="1"/>
        <v>46</v>
      </c>
      <c r="V11" s="51">
        <f t="shared" si="1"/>
        <v>1384</v>
      </c>
      <c r="W11" s="51">
        <f>SUM(W7:W10)</f>
        <v>57209</v>
      </c>
      <c r="X11" s="51">
        <f t="shared" si="1"/>
        <v>793708</v>
      </c>
      <c r="Y11" s="51">
        <f t="shared" si="1"/>
        <v>18</v>
      </c>
      <c r="Z11" s="51">
        <f t="shared" si="1"/>
        <v>77310</v>
      </c>
      <c r="AA11" s="51">
        <f>SUM(AA7:AA10)</f>
        <v>716380</v>
      </c>
      <c r="AB11" s="52" t="s">
        <v>281</v>
      </c>
      <c r="AC11" s="53"/>
    </row>
    <row r="12" spans="1:29" ht="30" customHeight="1" x14ac:dyDescent="0.25">
      <c r="A12" s="54"/>
      <c r="B12" s="55"/>
      <c r="C12" s="55"/>
      <c r="D12" s="55"/>
      <c r="E12" s="55"/>
      <c r="F12" s="55"/>
      <c r="G12" s="55"/>
      <c r="H12" s="55"/>
      <c r="I12" s="55"/>
      <c r="J12" s="56"/>
      <c r="K12" s="55"/>
      <c r="L12" s="55"/>
      <c r="M12" s="55"/>
      <c r="N12" s="57"/>
      <c r="O12" s="50"/>
      <c r="P12" s="54"/>
      <c r="Q12" s="55"/>
      <c r="R12" s="55"/>
      <c r="S12" s="55"/>
      <c r="T12" s="55"/>
      <c r="U12" s="55"/>
      <c r="V12" s="55"/>
      <c r="W12" s="55"/>
      <c r="X12" s="55"/>
      <c r="Y12" s="55"/>
      <c r="Z12" s="55"/>
      <c r="AA12" s="58"/>
      <c r="AB12" s="59"/>
      <c r="AC12" s="50"/>
    </row>
    <row r="13" spans="1:29" ht="30" customHeight="1" x14ac:dyDescent="0.25">
      <c r="A13" s="54"/>
      <c r="B13" s="55"/>
      <c r="C13" s="55"/>
      <c r="D13" s="55"/>
      <c r="E13" s="55"/>
      <c r="F13" s="55"/>
      <c r="G13" s="55"/>
      <c r="H13" s="55"/>
      <c r="I13" s="55"/>
      <c r="J13" s="56"/>
      <c r="K13" s="55"/>
      <c r="L13" s="55"/>
      <c r="M13" s="55"/>
      <c r="N13" s="407" t="s">
        <v>282</v>
      </c>
      <c r="O13" s="53"/>
      <c r="P13" s="54"/>
      <c r="Q13" s="55"/>
      <c r="R13" s="55"/>
      <c r="S13" s="55"/>
      <c r="T13" s="55"/>
      <c r="U13" s="55"/>
      <c r="V13" s="55"/>
      <c r="W13" s="55"/>
      <c r="X13" s="55"/>
      <c r="Y13" s="55"/>
      <c r="Z13" s="55"/>
      <c r="AA13" s="55"/>
      <c r="AB13" s="407" t="s">
        <v>282</v>
      </c>
      <c r="AC13" s="53"/>
    </row>
    <row r="14" spans="1:29" ht="30" customHeight="1" x14ac:dyDescent="0.25">
      <c r="A14" s="60">
        <f>SUM(B14:D14)</f>
        <v>1</v>
      </c>
      <c r="B14" s="61">
        <f t="shared" ref="B14:D29" si="3">SUM(Y14+U14+Q14+K14+G14)</f>
        <v>0</v>
      </c>
      <c r="C14" s="61">
        <f t="shared" si="3"/>
        <v>0</v>
      </c>
      <c r="D14" s="61">
        <f>SUM(AA14+W14+S14+M14+I14)</f>
        <v>1</v>
      </c>
      <c r="E14" s="62"/>
      <c r="F14" s="62"/>
      <c r="G14" s="62"/>
      <c r="H14" s="62"/>
      <c r="I14" s="62"/>
      <c r="J14" s="61">
        <v>1</v>
      </c>
      <c r="K14" s="62"/>
      <c r="L14" s="62"/>
      <c r="M14" s="61">
        <v>1</v>
      </c>
      <c r="N14" s="408" t="s">
        <v>283</v>
      </c>
      <c r="O14" s="53">
        <v>1</v>
      </c>
      <c r="P14" s="60">
        <f>SUM(Q14:S14)</f>
        <v>0</v>
      </c>
      <c r="Q14" s="62"/>
      <c r="R14" s="62"/>
      <c r="S14" s="62"/>
      <c r="T14" s="62"/>
      <c r="U14" s="62"/>
      <c r="V14" s="62"/>
      <c r="W14" s="62"/>
      <c r="X14" s="62"/>
      <c r="Y14" s="62"/>
      <c r="Z14" s="62"/>
      <c r="AA14" s="62"/>
      <c r="AB14" s="408" t="s">
        <v>283</v>
      </c>
      <c r="AC14" s="53">
        <v>1</v>
      </c>
    </row>
    <row r="15" spans="1:29" ht="30" customHeight="1" x14ac:dyDescent="0.25">
      <c r="A15" s="60">
        <f t="shared" ref="A15:A40" si="4">SUM(B15:D15)</f>
        <v>1</v>
      </c>
      <c r="B15" s="61">
        <f t="shared" si="3"/>
        <v>0</v>
      </c>
      <c r="C15" s="61">
        <f t="shared" si="3"/>
        <v>0</v>
      </c>
      <c r="D15" s="61">
        <f t="shared" si="3"/>
        <v>1</v>
      </c>
      <c r="E15" s="62"/>
      <c r="F15" s="62"/>
      <c r="G15" s="62"/>
      <c r="H15" s="62"/>
      <c r="I15" s="62"/>
      <c r="J15" s="61">
        <v>1</v>
      </c>
      <c r="K15" s="62"/>
      <c r="L15" s="62"/>
      <c r="M15" s="61">
        <v>1</v>
      </c>
      <c r="N15" s="408" t="s">
        <v>284</v>
      </c>
      <c r="O15" s="53">
        <v>2</v>
      </c>
      <c r="P15" s="60">
        <f t="shared" ref="P15:P40" si="5">SUM(Q15:S15)</f>
        <v>0</v>
      </c>
      <c r="Q15" s="62"/>
      <c r="R15" s="62"/>
      <c r="S15" s="62"/>
      <c r="T15" s="62"/>
      <c r="U15" s="62"/>
      <c r="V15" s="62"/>
      <c r="W15" s="62"/>
      <c r="X15" s="62"/>
      <c r="Y15" s="62"/>
      <c r="Z15" s="62"/>
      <c r="AA15" s="62"/>
      <c r="AB15" s="408" t="s">
        <v>284</v>
      </c>
      <c r="AC15" s="53">
        <v>2</v>
      </c>
    </row>
    <row r="16" spans="1:29" ht="30" customHeight="1" x14ac:dyDescent="0.25">
      <c r="A16" s="60">
        <f t="shared" si="4"/>
        <v>1</v>
      </c>
      <c r="B16" s="61">
        <f t="shared" si="3"/>
        <v>0</v>
      </c>
      <c r="C16" s="61">
        <f t="shared" si="3"/>
        <v>0</v>
      </c>
      <c r="D16" s="61">
        <f t="shared" si="3"/>
        <v>1</v>
      </c>
      <c r="E16" s="62"/>
      <c r="F16" s="62"/>
      <c r="G16" s="62"/>
      <c r="H16" s="62"/>
      <c r="I16" s="62"/>
      <c r="J16" s="61">
        <v>1</v>
      </c>
      <c r="K16" s="62"/>
      <c r="L16" s="62"/>
      <c r="M16" s="61">
        <v>1</v>
      </c>
      <c r="N16" s="408" t="s">
        <v>285</v>
      </c>
      <c r="O16" s="53">
        <v>3</v>
      </c>
      <c r="P16" s="60">
        <f t="shared" si="5"/>
        <v>0</v>
      </c>
      <c r="Q16" s="62"/>
      <c r="R16" s="62"/>
      <c r="S16" s="62"/>
      <c r="T16" s="62"/>
      <c r="U16" s="62"/>
      <c r="V16" s="62"/>
      <c r="W16" s="62"/>
      <c r="X16" s="62"/>
      <c r="Y16" s="62"/>
      <c r="Z16" s="62"/>
      <c r="AA16" s="62"/>
      <c r="AB16" s="408" t="s">
        <v>285</v>
      </c>
      <c r="AC16" s="53">
        <v>3</v>
      </c>
    </row>
    <row r="17" spans="1:29" ht="30" customHeight="1" x14ac:dyDescent="0.25">
      <c r="A17" s="60">
        <f t="shared" si="4"/>
        <v>1</v>
      </c>
      <c r="B17" s="61">
        <f t="shared" si="3"/>
        <v>0</v>
      </c>
      <c r="C17" s="61">
        <f t="shared" si="3"/>
        <v>0</v>
      </c>
      <c r="D17" s="61">
        <f t="shared" si="3"/>
        <v>1</v>
      </c>
      <c r="E17" s="62"/>
      <c r="F17" s="62"/>
      <c r="G17" s="62"/>
      <c r="H17" s="62"/>
      <c r="I17" s="62"/>
      <c r="J17" s="61">
        <v>1</v>
      </c>
      <c r="K17" s="62"/>
      <c r="L17" s="62"/>
      <c r="M17" s="61">
        <v>1</v>
      </c>
      <c r="N17" s="408" t="s">
        <v>286</v>
      </c>
      <c r="O17" s="53">
        <v>5</v>
      </c>
      <c r="P17" s="60">
        <f t="shared" si="5"/>
        <v>0</v>
      </c>
      <c r="Q17" s="62"/>
      <c r="R17" s="62"/>
      <c r="S17" s="62"/>
      <c r="T17" s="62"/>
      <c r="U17" s="62"/>
      <c r="V17" s="62"/>
      <c r="W17" s="62"/>
      <c r="X17" s="62"/>
      <c r="Y17" s="62"/>
      <c r="Z17" s="62"/>
      <c r="AA17" s="62"/>
      <c r="AB17" s="408" t="s">
        <v>286</v>
      </c>
      <c r="AC17" s="53">
        <v>4</v>
      </c>
    </row>
    <row r="18" spans="1:29" ht="30" customHeight="1" x14ac:dyDescent="0.25">
      <c r="A18" s="60">
        <f t="shared" si="4"/>
        <v>1</v>
      </c>
      <c r="B18" s="61">
        <f t="shared" si="3"/>
        <v>0</v>
      </c>
      <c r="C18" s="61">
        <f t="shared" si="3"/>
        <v>0</v>
      </c>
      <c r="D18" s="61">
        <f t="shared" si="3"/>
        <v>1</v>
      </c>
      <c r="E18" s="62"/>
      <c r="F18" s="62"/>
      <c r="G18" s="62"/>
      <c r="H18" s="62"/>
      <c r="I18" s="62"/>
      <c r="J18" s="62"/>
      <c r="K18" s="62"/>
      <c r="L18" s="62"/>
      <c r="M18" s="62"/>
      <c r="N18" s="408" t="s">
        <v>287</v>
      </c>
      <c r="O18" s="53">
        <v>6</v>
      </c>
      <c r="P18" s="60">
        <f>SUM(Q18:S18)</f>
        <v>1</v>
      </c>
      <c r="Q18" s="62"/>
      <c r="R18" s="62"/>
      <c r="S18" s="61">
        <v>1</v>
      </c>
      <c r="T18" s="62"/>
      <c r="U18" s="62"/>
      <c r="V18" s="62"/>
      <c r="W18" s="62"/>
      <c r="X18" s="62"/>
      <c r="Y18" s="62"/>
      <c r="Z18" s="62"/>
      <c r="AA18" s="62"/>
      <c r="AB18" s="408" t="s">
        <v>287</v>
      </c>
      <c r="AC18" s="53">
        <v>5</v>
      </c>
    </row>
    <row r="19" spans="1:29" ht="30" customHeight="1" x14ac:dyDescent="0.25">
      <c r="A19" s="60">
        <f t="shared" si="4"/>
        <v>1</v>
      </c>
      <c r="B19" s="61">
        <f t="shared" si="3"/>
        <v>0</v>
      </c>
      <c r="C19" s="61">
        <f t="shared" si="3"/>
        <v>0</v>
      </c>
      <c r="D19" s="61">
        <f t="shared" si="3"/>
        <v>1</v>
      </c>
      <c r="E19" s="62"/>
      <c r="F19" s="62"/>
      <c r="G19" s="62"/>
      <c r="H19" s="62"/>
      <c r="I19" s="62"/>
      <c r="J19" s="62"/>
      <c r="K19" s="62"/>
      <c r="L19" s="62"/>
      <c r="M19" s="62"/>
      <c r="N19" s="408" t="s">
        <v>288</v>
      </c>
      <c r="O19" s="53">
        <v>7</v>
      </c>
      <c r="P19" s="60">
        <f t="shared" si="5"/>
        <v>1</v>
      </c>
      <c r="Q19" s="62"/>
      <c r="R19" s="62"/>
      <c r="S19" s="61">
        <v>1</v>
      </c>
      <c r="T19" s="62"/>
      <c r="U19" s="62"/>
      <c r="V19" s="62"/>
      <c r="W19" s="62"/>
      <c r="X19" s="62"/>
      <c r="Y19" s="62"/>
      <c r="Z19" s="62"/>
      <c r="AA19" s="62"/>
      <c r="AB19" s="408" t="s">
        <v>288</v>
      </c>
      <c r="AC19" s="53">
        <v>6</v>
      </c>
    </row>
    <row r="20" spans="1:29" ht="30" customHeight="1" x14ac:dyDescent="0.25">
      <c r="A20" s="60">
        <f t="shared" si="4"/>
        <v>1</v>
      </c>
      <c r="B20" s="61">
        <f t="shared" si="3"/>
        <v>0</v>
      </c>
      <c r="C20" s="61">
        <f t="shared" si="3"/>
        <v>0</v>
      </c>
      <c r="D20" s="61">
        <f t="shared" si="3"/>
        <v>1</v>
      </c>
      <c r="E20" s="62"/>
      <c r="F20" s="62"/>
      <c r="G20" s="62"/>
      <c r="H20" s="62"/>
      <c r="I20" s="62"/>
      <c r="J20" s="62"/>
      <c r="K20" s="62"/>
      <c r="L20" s="62"/>
      <c r="M20" s="62"/>
      <c r="N20" s="409" t="s">
        <v>289</v>
      </c>
      <c r="O20" s="53">
        <v>8</v>
      </c>
      <c r="P20" s="60">
        <f t="shared" si="5"/>
        <v>1</v>
      </c>
      <c r="Q20" s="62"/>
      <c r="R20" s="62"/>
      <c r="S20" s="61">
        <v>1</v>
      </c>
      <c r="T20" s="62"/>
      <c r="U20" s="62"/>
      <c r="V20" s="62"/>
      <c r="W20" s="62"/>
      <c r="X20" s="62"/>
      <c r="Y20" s="62"/>
      <c r="Z20" s="62"/>
      <c r="AA20" s="62"/>
      <c r="AB20" s="409" t="s">
        <v>289</v>
      </c>
      <c r="AC20" s="53">
        <v>7</v>
      </c>
    </row>
    <row r="21" spans="1:29" ht="30" customHeight="1" x14ac:dyDescent="0.25">
      <c r="A21" s="60">
        <f t="shared" si="4"/>
        <v>1</v>
      </c>
      <c r="B21" s="61">
        <f t="shared" si="3"/>
        <v>0</v>
      </c>
      <c r="C21" s="61">
        <f t="shared" si="3"/>
        <v>0</v>
      </c>
      <c r="D21" s="61">
        <f t="shared" si="3"/>
        <v>1</v>
      </c>
      <c r="E21" s="62"/>
      <c r="F21" s="62"/>
      <c r="G21" s="62"/>
      <c r="H21" s="62"/>
      <c r="I21" s="62"/>
      <c r="J21" s="61">
        <v>1</v>
      </c>
      <c r="K21" s="62"/>
      <c r="L21" s="62"/>
      <c r="M21" s="61">
        <v>1</v>
      </c>
      <c r="N21" s="408" t="s">
        <v>290</v>
      </c>
      <c r="O21" s="53">
        <v>9</v>
      </c>
      <c r="P21" s="60">
        <f t="shared" si="5"/>
        <v>0</v>
      </c>
      <c r="Q21" s="62"/>
      <c r="R21" s="62"/>
      <c r="S21" s="62"/>
      <c r="T21" s="62"/>
      <c r="U21" s="62"/>
      <c r="V21" s="62"/>
      <c r="W21" s="62"/>
      <c r="X21" s="62"/>
      <c r="Y21" s="62"/>
      <c r="Z21" s="62"/>
      <c r="AA21" s="62"/>
      <c r="AB21" s="408" t="s">
        <v>290</v>
      </c>
      <c r="AC21" s="53">
        <v>8</v>
      </c>
    </row>
    <row r="22" spans="1:29" ht="30" customHeight="1" x14ac:dyDescent="0.25">
      <c r="A22" s="60">
        <f t="shared" si="4"/>
        <v>1</v>
      </c>
      <c r="B22" s="61">
        <f t="shared" si="3"/>
        <v>0</v>
      </c>
      <c r="C22" s="61">
        <f t="shared" si="3"/>
        <v>0</v>
      </c>
      <c r="D22" s="61">
        <f t="shared" si="3"/>
        <v>1</v>
      </c>
      <c r="E22" s="62"/>
      <c r="F22" s="62"/>
      <c r="G22" s="62"/>
      <c r="H22" s="62"/>
      <c r="I22" s="62"/>
      <c r="J22" s="61">
        <v>1</v>
      </c>
      <c r="K22" s="62"/>
      <c r="L22" s="62"/>
      <c r="M22" s="61">
        <v>1</v>
      </c>
      <c r="N22" s="408" t="s">
        <v>291</v>
      </c>
      <c r="O22" s="53">
        <v>10</v>
      </c>
      <c r="P22" s="60">
        <f>SUM(Q22:S22)</f>
        <v>0</v>
      </c>
      <c r="Q22" s="62"/>
      <c r="R22" s="62"/>
      <c r="S22" s="62"/>
      <c r="T22" s="62"/>
      <c r="U22" s="62"/>
      <c r="V22" s="62"/>
      <c r="W22" s="62"/>
      <c r="X22" s="62"/>
      <c r="Y22" s="62"/>
      <c r="Z22" s="62"/>
      <c r="AA22" s="62"/>
      <c r="AB22" s="408" t="s">
        <v>291</v>
      </c>
      <c r="AC22" s="53">
        <v>9</v>
      </c>
    </row>
    <row r="23" spans="1:29" ht="30" customHeight="1" x14ac:dyDescent="0.25">
      <c r="A23" s="60">
        <f t="shared" si="4"/>
        <v>1</v>
      </c>
      <c r="B23" s="61">
        <f t="shared" si="3"/>
        <v>0</v>
      </c>
      <c r="C23" s="61">
        <f t="shared" si="3"/>
        <v>0</v>
      </c>
      <c r="D23" s="61">
        <f t="shared" si="3"/>
        <v>1</v>
      </c>
      <c r="E23" s="62"/>
      <c r="F23" s="62"/>
      <c r="G23" s="62"/>
      <c r="H23" s="62"/>
      <c r="I23" s="62"/>
      <c r="J23" s="61">
        <v>1</v>
      </c>
      <c r="K23" s="62"/>
      <c r="L23" s="62"/>
      <c r="M23" s="61">
        <v>1</v>
      </c>
      <c r="N23" s="408" t="s">
        <v>292</v>
      </c>
      <c r="O23" s="53">
        <v>11</v>
      </c>
      <c r="P23" s="60">
        <f t="shared" si="5"/>
        <v>0</v>
      </c>
      <c r="Q23" s="62"/>
      <c r="R23" s="62"/>
      <c r="S23" s="62"/>
      <c r="T23" s="62"/>
      <c r="U23" s="62"/>
      <c r="V23" s="62"/>
      <c r="W23" s="62"/>
      <c r="X23" s="62"/>
      <c r="Y23" s="62"/>
      <c r="Z23" s="62"/>
      <c r="AA23" s="62"/>
      <c r="AB23" s="408" t="s">
        <v>292</v>
      </c>
      <c r="AC23" s="53">
        <v>10</v>
      </c>
    </row>
    <row r="24" spans="1:29" ht="30" customHeight="1" x14ac:dyDescent="0.25">
      <c r="A24" s="60">
        <f t="shared" si="4"/>
        <v>1</v>
      </c>
      <c r="B24" s="61">
        <f t="shared" si="3"/>
        <v>0</v>
      </c>
      <c r="C24" s="61">
        <f t="shared" si="3"/>
        <v>0</v>
      </c>
      <c r="D24" s="61">
        <f t="shared" si="3"/>
        <v>1</v>
      </c>
      <c r="E24" s="62"/>
      <c r="F24" s="62"/>
      <c r="G24" s="62"/>
      <c r="H24" s="62"/>
      <c r="I24" s="62"/>
      <c r="J24" s="61">
        <v>1</v>
      </c>
      <c r="K24" s="62"/>
      <c r="L24" s="62"/>
      <c r="M24" s="61">
        <v>1</v>
      </c>
      <c r="N24" s="408" t="s">
        <v>293</v>
      </c>
      <c r="O24" s="53">
        <v>12</v>
      </c>
      <c r="P24" s="60">
        <f t="shared" si="5"/>
        <v>0</v>
      </c>
      <c r="Q24" s="62"/>
      <c r="R24" s="62"/>
      <c r="S24" s="62"/>
      <c r="T24" s="62"/>
      <c r="U24" s="62"/>
      <c r="V24" s="62"/>
      <c r="W24" s="62"/>
      <c r="X24" s="62"/>
      <c r="Y24" s="62"/>
      <c r="Z24" s="62"/>
      <c r="AA24" s="62"/>
      <c r="AB24" s="408" t="s">
        <v>293</v>
      </c>
      <c r="AC24" s="53">
        <v>11</v>
      </c>
    </row>
    <row r="25" spans="1:29" ht="30" customHeight="1" x14ac:dyDescent="0.25">
      <c r="A25" s="60"/>
      <c r="B25" s="61"/>
      <c r="C25" s="61"/>
      <c r="D25" s="61">
        <f t="shared" si="3"/>
        <v>1</v>
      </c>
      <c r="E25" s="62"/>
      <c r="F25" s="62"/>
      <c r="G25" s="62"/>
      <c r="H25" s="62"/>
      <c r="I25" s="62"/>
      <c r="J25" s="61">
        <v>1</v>
      </c>
      <c r="K25" s="62"/>
      <c r="L25" s="62"/>
      <c r="M25" s="61">
        <v>1</v>
      </c>
      <c r="N25" s="408" t="s">
        <v>409</v>
      </c>
      <c r="O25" s="53">
        <v>13</v>
      </c>
      <c r="P25" s="60"/>
      <c r="Q25" s="62"/>
      <c r="R25" s="62"/>
      <c r="S25" s="62"/>
      <c r="T25" s="62"/>
      <c r="U25" s="62"/>
      <c r="V25" s="62"/>
      <c r="W25" s="62"/>
      <c r="X25" s="62"/>
      <c r="Y25" s="62"/>
      <c r="Z25" s="62"/>
      <c r="AA25" s="62"/>
      <c r="AB25" s="408" t="s">
        <v>409</v>
      </c>
      <c r="AC25" s="53">
        <v>12</v>
      </c>
    </row>
    <row r="26" spans="1:29" ht="30" customHeight="1" x14ac:dyDescent="0.25">
      <c r="A26" s="60">
        <f t="shared" si="4"/>
        <v>1</v>
      </c>
      <c r="B26" s="61">
        <f t="shared" si="3"/>
        <v>0</v>
      </c>
      <c r="C26" s="61">
        <f t="shared" si="3"/>
        <v>0</v>
      </c>
      <c r="D26" s="61">
        <f t="shared" si="3"/>
        <v>1</v>
      </c>
      <c r="E26" s="62"/>
      <c r="F26" s="62"/>
      <c r="G26" s="62"/>
      <c r="H26" s="62"/>
      <c r="I26" s="62"/>
      <c r="J26" s="61">
        <v>1</v>
      </c>
      <c r="K26" s="62"/>
      <c r="L26" s="62"/>
      <c r="M26" s="61">
        <v>1</v>
      </c>
      <c r="N26" s="408" t="s">
        <v>294</v>
      </c>
      <c r="O26" s="53">
        <v>14</v>
      </c>
      <c r="P26" s="60">
        <f t="shared" si="5"/>
        <v>0</v>
      </c>
      <c r="Q26" s="62"/>
      <c r="R26" s="62"/>
      <c r="S26" s="62"/>
      <c r="T26" s="62"/>
      <c r="U26" s="62"/>
      <c r="V26" s="62"/>
      <c r="W26" s="62"/>
      <c r="X26" s="62"/>
      <c r="Y26" s="62"/>
      <c r="Z26" s="62"/>
      <c r="AA26" s="62"/>
      <c r="AB26" s="408" t="s">
        <v>294</v>
      </c>
      <c r="AC26" s="53">
        <v>13</v>
      </c>
    </row>
    <row r="27" spans="1:29" ht="30" customHeight="1" x14ac:dyDescent="0.25">
      <c r="A27" s="60">
        <f t="shared" si="4"/>
        <v>1</v>
      </c>
      <c r="B27" s="61">
        <f t="shared" si="3"/>
        <v>0</v>
      </c>
      <c r="C27" s="61">
        <f t="shared" si="3"/>
        <v>0</v>
      </c>
      <c r="D27" s="61">
        <f t="shared" si="3"/>
        <v>1</v>
      </c>
      <c r="E27" s="62"/>
      <c r="F27" s="62"/>
      <c r="G27" s="62"/>
      <c r="H27" s="62"/>
      <c r="I27" s="62"/>
      <c r="J27" s="61">
        <v>1</v>
      </c>
      <c r="K27" s="62"/>
      <c r="L27" s="62"/>
      <c r="M27" s="61">
        <v>1</v>
      </c>
      <c r="N27" s="408" t="s">
        <v>295</v>
      </c>
      <c r="O27" s="53">
        <v>15</v>
      </c>
      <c r="P27" s="60">
        <f t="shared" si="5"/>
        <v>0</v>
      </c>
      <c r="Q27" s="62"/>
      <c r="R27" s="62"/>
      <c r="S27" s="62"/>
      <c r="T27" s="62"/>
      <c r="U27" s="62"/>
      <c r="V27" s="62"/>
      <c r="W27" s="62"/>
      <c r="X27" s="62"/>
      <c r="Y27" s="62"/>
      <c r="Z27" s="62"/>
      <c r="AA27" s="62"/>
      <c r="AB27" s="408" t="s">
        <v>295</v>
      </c>
      <c r="AC27" s="53">
        <v>14</v>
      </c>
    </row>
    <row r="28" spans="1:29" ht="30" customHeight="1" x14ac:dyDescent="0.25">
      <c r="A28" s="60">
        <f t="shared" si="4"/>
        <v>1</v>
      </c>
      <c r="B28" s="61">
        <f t="shared" si="3"/>
        <v>0</v>
      </c>
      <c r="C28" s="61">
        <f t="shared" si="3"/>
        <v>0</v>
      </c>
      <c r="D28" s="61">
        <f t="shared" si="3"/>
        <v>1</v>
      </c>
      <c r="E28" s="62"/>
      <c r="F28" s="62"/>
      <c r="G28" s="62"/>
      <c r="H28" s="62"/>
      <c r="I28" s="62"/>
      <c r="J28" s="61">
        <v>1</v>
      </c>
      <c r="K28" s="62"/>
      <c r="L28" s="62"/>
      <c r="M28" s="61">
        <v>1</v>
      </c>
      <c r="N28" s="408" t="s">
        <v>296</v>
      </c>
      <c r="O28" s="53">
        <v>16</v>
      </c>
      <c r="P28" s="60">
        <f t="shared" si="5"/>
        <v>0</v>
      </c>
      <c r="Q28" s="62"/>
      <c r="R28" s="62"/>
      <c r="S28" s="62"/>
      <c r="T28" s="62"/>
      <c r="U28" s="62"/>
      <c r="V28" s="62"/>
      <c r="W28" s="62"/>
      <c r="X28" s="62"/>
      <c r="Y28" s="62"/>
      <c r="Z28" s="62"/>
      <c r="AA28" s="62"/>
      <c r="AB28" s="408" t="s">
        <v>296</v>
      </c>
      <c r="AC28" s="53">
        <v>15</v>
      </c>
    </row>
    <row r="29" spans="1:29" ht="30" customHeight="1" x14ac:dyDescent="0.25">
      <c r="A29" s="60">
        <f t="shared" si="4"/>
        <v>1</v>
      </c>
      <c r="B29" s="61">
        <f t="shared" si="3"/>
        <v>0</v>
      </c>
      <c r="C29" s="61">
        <f t="shared" si="3"/>
        <v>0</v>
      </c>
      <c r="D29" s="61">
        <f t="shared" si="3"/>
        <v>1</v>
      </c>
      <c r="E29" s="62"/>
      <c r="F29" s="62"/>
      <c r="G29" s="62"/>
      <c r="H29" s="62"/>
      <c r="I29" s="62"/>
      <c r="J29" s="61">
        <v>1</v>
      </c>
      <c r="K29" s="62"/>
      <c r="L29" s="62"/>
      <c r="M29" s="61">
        <v>1</v>
      </c>
      <c r="N29" s="408" t="s">
        <v>297</v>
      </c>
      <c r="O29" s="53">
        <v>17</v>
      </c>
      <c r="P29" s="60">
        <f t="shared" si="5"/>
        <v>0</v>
      </c>
      <c r="Q29" s="62"/>
      <c r="R29" s="62"/>
      <c r="S29" s="62"/>
      <c r="T29" s="62"/>
      <c r="U29" s="62"/>
      <c r="V29" s="62"/>
      <c r="W29" s="62"/>
      <c r="X29" s="62"/>
      <c r="Y29" s="62"/>
      <c r="Z29" s="62"/>
      <c r="AA29" s="62"/>
      <c r="AB29" s="408" t="s">
        <v>297</v>
      </c>
      <c r="AC29" s="53">
        <v>16</v>
      </c>
    </row>
    <row r="30" spans="1:29" ht="30" customHeight="1" x14ac:dyDescent="0.25">
      <c r="A30" s="60">
        <f t="shared" si="4"/>
        <v>1</v>
      </c>
      <c r="B30" s="61">
        <f>SUM(Y30+U30+Q30+K30+G30)</f>
        <v>0</v>
      </c>
      <c r="C30" s="61">
        <f>SUM(Z30+V30+R30+L30+H30)</f>
        <v>0</v>
      </c>
      <c r="D30" s="61">
        <f>SUM(AA30+W30+S30+M30+I30)</f>
        <v>1</v>
      </c>
      <c r="E30" s="62"/>
      <c r="F30" s="62"/>
      <c r="G30" s="62"/>
      <c r="H30" s="62"/>
      <c r="I30" s="62"/>
      <c r="J30" s="61">
        <v>1</v>
      </c>
      <c r="K30" s="62"/>
      <c r="L30" s="62"/>
      <c r="M30" s="61">
        <v>1</v>
      </c>
      <c r="N30" s="408" t="s">
        <v>298</v>
      </c>
      <c r="O30" s="53">
        <v>18</v>
      </c>
      <c r="P30" s="60">
        <f t="shared" si="5"/>
        <v>0</v>
      </c>
      <c r="Q30" s="62"/>
      <c r="R30" s="62"/>
      <c r="S30" s="62"/>
      <c r="T30" s="62"/>
      <c r="U30" s="62"/>
      <c r="V30" s="62"/>
      <c r="W30" s="62"/>
      <c r="X30" s="62"/>
      <c r="Y30" s="62"/>
      <c r="Z30" s="62"/>
      <c r="AA30" s="62"/>
      <c r="AB30" s="408" t="s">
        <v>298</v>
      </c>
      <c r="AC30" s="53">
        <v>17</v>
      </c>
    </row>
    <row r="31" spans="1:29" ht="30" customHeight="1" x14ac:dyDescent="0.25">
      <c r="A31" s="60">
        <f t="shared" si="4"/>
        <v>1</v>
      </c>
      <c r="B31" s="61">
        <f t="shared" ref="B31:D40" si="6">SUM(Y31+U31+Q31+K31+G31)</f>
        <v>0</v>
      </c>
      <c r="C31" s="61">
        <f t="shared" si="6"/>
        <v>0</v>
      </c>
      <c r="D31" s="61">
        <f t="shared" si="6"/>
        <v>1</v>
      </c>
      <c r="E31" s="62"/>
      <c r="F31" s="62"/>
      <c r="G31" s="62"/>
      <c r="H31" s="62"/>
      <c r="I31" s="62"/>
      <c r="J31" s="61">
        <v>1</v>
      </c>
      <c r="K31" s="62"/>
      <c r="L31" s="62"/>
      <c r="M31" s="61">
        <v>1</v>
      </c>
      <c r="N31" s="408" t="s">
        <v>299</v>
      </c>
      <c r="O31" s="53">
        <v>19</v>
      </c>
      <c r="P31" s="60">
        <f t="shared" si="5"/>
        <v>0</v>
      </c>
      <c r="Q31" s="62"/>
      <c r="R31" s="62"/>
      <c r="S31" s="62"/>
      <c r="T31" s="62"/>
      <c r="U31" s="62"/>
      <c r="V31" s="62"/>
      <c r="W31" s="62"/>
      <c r="X31" s="62"/>
      <c r="Y31" s="62"/>
      <c r="Z31" s="62"/>
      <c r="AA31" s="62"/>
      <c r="AB31" s="408" t="s">
        <v>299</v>
      </c>
      <c r="AC31" s="53">
        <v>18</v>
      </c>
    </row>
    <row r="32" spans="1:29" ht="30" customHeight="1" x14ac:dyDescent="0.25">
      <c r="A32" s="60">
        <f t="shared" si="4"/>
        <v>1</v>
      </c>
      <c r="B32" s="61">
        <f t="shared" si="6"/>
        <v>0</v>
      </c>
      <c r="C32" s="61">
        <f t="shared" si="6"/>
        <v>0</v>
      </c>
      <c r="D32" s="61">
        <f t="shared" si="6"/>
        <v>1</v>
      </c>
      <c r="E32" s="62"/>
      <c r="F32" s="62"/>
      <c r="G32" s="62"/>
      <c r="H32" s="62"/>
      <c r="I32" s="62"/>
      <c r="J32" s="61">
        <v>1</v>
      </c>
      <c r="K32" s="62"/>
      <c r="L32" s="62"/>
      <c r="M32" s="61">
        <v>1</v>
      </c>
      <c r="N32" s="408" t="s">
        <v>300</v>
      </c>
      <c r="O32" s="53">
        <v>20</v>
      </c>
      <c r="P32" s="60">
        <f t="shared" si="5"/>
        <v>0</v>
      </c>
      <c r="Q32" s="62"/>
      <c r="R32" s="62"/>
      <c r="S32" s="62"/>
      <c r="T32" s="62"/>
      <c r="U32" s="62"/>
      <c r="V32" s="62"/>
      <c r="W32" s="62"/>
      <c r="X32" s="62"/>
      <c r="Y32" s="62"/>
      <c r="Z32" s="62"/>
      <c r="AA32" s="62"/>
      <c r="AB32" s="408" t="s">
        <v>300</v>
      </c>
      <c r="AC32" s="53">
        <v>19</v>
      </c>
    </row>
    <row r="33" spans="1:29" ht="30" customHeight="1" x14ac:dyDescent="0.25">
      <c r="A33" s="60">
        <f t="shared" si="4"/>
        <v>1</v>
      </c>
      <c r="B33" s="61">
        <f t="shared" si="6"/>
        <v>0</v>
      </c>
      <c r="C33" s="61">
        <f t="shared" si="6"/>
        <v>0</v>
      </c>
      <c r="D33" s="61">
        <f t="shared" si="6"/>
        <v>1</v>
      </c>
      <c r="E33" s="62"/>
      <c r="F33" s="62"/>
      <c r="G33" s="62"/>
      <c r="H33" s="62"/>
      <c r="I33" s="62"/>
      <c r="J33" s="61">
        <v>1</v>
      </c>
      <c r="K33" s="62"/>
      <c r="L33" s="62"/>
      <c r="M33" s="61">
        <v>1</v>
      </c>
      <c r="N33" s="408" t="s">
        <v>301</v>
      </c>
      <c r="O33" s="53">
        <v>21</v>
      </c>
      <c r="P33" s="60">
        <f t="shared" si="5"/>
        <v>0</v>
      </c>
      <c r="Q33" s="62"/>
      <c r="R33" s="62"/>
      <c r="S33" s="62"/>
      <c r="T33" s="62"/>
      <c r="U33" s="62"/>
      <c r="V33" s="62"/>
      <c r="W33" s="62"/>
      <c r="X33" s="62"/>
      <c r="Y33" s="62"/>
      <c r="Z33" s="62"/>
      <c r="AA33" s="62"/>
      <c r="AB33" s="408" t="s">
        <v>301</v>
      </c>
      <c r="AC33" s="53">
        <v>20</v>
      </c>
    </row>
    <row r="34" spans="1:29" ht="30" customHeight="1" x14ac:dyDescent="0.25">
      <c r="A34" s="60"/>
      <c r="B34" s="61"/>
      <c r="C34" s="61"/>
      <c r="D34" s="61">
        <f t="shared" si="6"/>
        <v>1</v>
      </c>
      <c r="E34" s="62"/>
      <c r="F34" s="62"/>
      <c r="G34" s="62"/>
      <c r="H34" s="62"/>
      <c r="I34" s="406"/>
      <c r="J34" s="62"/>
      <c r="K34" s="62"/>
      <c r="L34" s="62"/>
      <c r="M34" s="62"/>
      <c r="N34" s="408" t="s">
        <v>410</v>
      </c>
      <c r="O34" s="53">
        <v>22</v>
      </c>
      <c r="P34" s="60">
        <f t="shared" si="5"/>
        <v>0</v>
      </c>
      <c r="Q34" s="62"/>
      <c r="R34" s="62"/>
      <c r="S34" s="62"/>
      <c r="T34" s="61">
        <f>SUM(U34:W34)</f>
        <v>1</v>
      </c>
      <c r="U34" s="62"/>
      <c r="V34" s="62"/>
      <c r="W34" s="61">
        <v>1</v>
      </c>
      <c r="X34" s="62"/>
      <c r="Y34" s="62"/>
      <c r="Z34" s="62"/>
      <c r="AA34" s="62"/>
      <c r="AB34" s="408" t="s">
        <v>410</v>
      </c>
      <c r="AC34" s="53">
        <v>21</v>
      </c>
    </row>
    <row r="35" spans="1:29" ht="30" customHeight="1" x14ac:dyDescent="0.25">
      <c r="A35" s="60">
        <f t="shared" si="4"/>
        <v>1</v>
      </c>
      <c r="B35" s="61">
        <f t="shared" si="6"/>
        <v>0</v>
      </c>
      <c r="C35" s="61">
        <f t="shared" si="6"/>
        <v>0</v>
      </c>
      <c r="D35" s="61">
        <f t="shared" si="6"/>
        <v>1</v>
      </c>
      <c r="E35" s="62"/>
      <c r="F35" s="61">
        <v>1</v>
      </c>
      <c r="G35" s="62"/>
      <c r="H35" s="62"/>
      <c r="I35" s="61">
        <v>1</v>
      </c>
      <c r="J35" s="406"/>
      <c r="K35" s="62"/>
      <c r="L35" s="62"/>
      <c r="M35" s="406"/>
      <c r="N35" s="408" t="s">
        <v>302</v>
      </c>
      <c r="O35" s="53">
        <v>23</v>
      </c>
      <c r="P35" s="60">
        <f t="shared" si="5"/>
        <v>0</v>
      </c>
      <c r="Q35" s="62"/>
      <c r="R35" s="62"/>
      <c r="S35" s="62"/>
      <c r="T35" s="62"/>
      <c r="U35" s="62"/>
      <c r="V35" s="62"/>
      <c r="W35" s="62"/>
      <c r="X35" s="62"/>
      <c r="Y35" s="62"/>
      <c r="Z35" s="62"/>
      <c r="AA35" s="62"/>
      <c r="AB35" s="408" t="s">
        <v>302</v>
      </c>
      <c r="AC35" s="53">
        <v>22</v>
      </c>
    </row>
    <row r="36" spans="1:29" ht="30" customHeight="1" x14ac:dyDescent="0.25">
      <c r="A36" s="60">
        <f t="shared" si="4"/>
        <v>1</v>
      </c>
      <c r="B36" s="61">
        <f t="shared" si="6"/>
        <v>0</v>
      </c>
      <c r="C36" s="61">
        <f t="shared" si="6"/>
        <v>0</v>
      </c>
      <c r="D36" s="61">
        <f t="shared" si="6"/>
        <v>1</v>
      </c>
      <c r="E36" s="62"/>
      <c r="F36" s="61">
        <v>1</v>
      </c>
      <c r="G36" s="62"/>
      <c r="H36" s="62"/>
      <c r="I36" s="61">
        <v>1</v>
      </c>
      <c r="J36" s="406"/>
      <c r="K36" s="62"/>
      <c r="L36" s="62"/>
      <c r="M36" s="406"/>
      <c r="N36" s="408" t="s">
        <v>303</v>
      </c>
      <c r="O36" s="53">
        <v>24</v>
      </c>
      <c r="P36" s="60">
        <f t="shared" si="5"/>
        <v>0</v>
      </c>
      <c r="Q36" s="62"/>
      <c r="R36" s="62"/>
      <c r="S36" s="62"/>
      <c r="T36" s="62"/>
      <c r="U36" s="62"/>
      <c r="V36" s="62"/>
      <c r="W36" s="62"/>
      <c r="X36" s="62"/>
      <c r="Y36" s="62"/>
      <c r="Z36" s="62"/>
      <c r="AA36" s="62"/>
      <c r="AB36" s="408" t="s">
        <v>303</v>
      </c>
      <c r="AC36" s="53">
        <v>23</v>
      </c>
    </row>
    <row r="37" spans="1:29" ht="30" customHeight="1" x14ac:dyDescent="0.25">
      <c r="A37" s="60">
        <f t="shared" si="4"/>
        <v>1</v>
      </c>
      <c r="B37" s="61">
        <f t="shared" si="6"/>
        <v>0</v>
      </c>
      <c r="C37" s="61">
        <f t="shared" si="6"/>
        <v>0</v>
      </c>
      <c r="D37" s="61">
        <f>M37</f>
        <v>1</v>
      </c>
      <c r="E37" s="62"/>
      <c r="F37" s="406"/>
      <c r="G37" s="62"/>
      <c r="H37" s="62"/>
      <c r="I37" s="406"/>
      <c r="J37" s="61">
        <v>1</v>
      </c>
      <c r="K37" s="62"/>
      <c r="L37" s="62"/>
      <c r="M37" s="61">
        <v>1</v>
      </c>
      <c r="N37" s="408" t="s">
        <v>304</v>
      </c>
      <c r="O37" s="53">
        <v>25</v>
      </c>
      <c r="P37" s="60">
        <f t="shared" si="5"/>
        <v>0</v>
      </c>
      <c r="Q37" s="62"/>
      <c r="R37" s="62"/>
      <c r="S37" s="62"/>
      <c r="T37" s="62"/>
      <c r="U37" s="62"/>
      <c r="V37" s="62"/>
      <c r="W37" s="62"/>
      <c r="X37" s="62"/>
      <c r="Y37" s="62"/>
      <c r="Z37" s="62"/>
      <c r="AA37" s="62"/>
      <c r="AB37" s="408" t="s">
        <v>304</v>
      </c>
      <c r="AC37" s="53">
        <v>24</v>
      </c>
    </row>
    <row r="38" spans="1:29" ht="30" customHeight="1" x14ac:dyDescent="0.25">
      <c r="A38" s="60">
        <f t="shared" si="4"/>
        <v>1</v>
      </c>
      <c r="B38" s="61">
        <f t="shared" si="6"/>
        <v>0</v>
      </c>
      <c r="C38" s="61">
        <f>SUM(Z38+V38+R38+L38+H38)</f>
        <v>0</v>
      </c>
      <c r="D38" s="61">
        <f>M38</f>
        <v>1</v>
      </c>
      <c r="E38" s="62"/>
      <c r="F38" s="406"/>
      <c r="G38" s="62"/>
      <c r="H38" s="62"/>
      <c r="I38" s="406"/>
      <c r="J38" s="61">
        <v>1</v>
      </c>
      <c r="K38" s="62"/>
      <c r="L38" s="62"/>
      <c r="M38" s="61">
        <v>1</v>
      </c>
      <c r="N38" s="408" t="s">
        <v>305</v>
      </c>
      <c r="O38" s="53">
        <v>26</v>
      </c>
      <c r="P38" s="60">
        <f t="shared" si="5"/>
        <v>0</v>
      </c>
      <c r="Q38" s="62"/>
      <c r="R38" s="62"/>
      <c r="S38" s="62"/>
      <c r="T38" s="62"/>
      <c r="U38" s="62"/>
      <c r="V38" s="62"/>
      <c r="W38" s="62"/>
      <c r="X38" s="62"/>
      <c r="Y38" s="62"/>
      <c r="Z38" s="62"/>
      <c r="AA38" s="62"/>
      <c r="AB38" s="408" t="s">
        <v>305</v>
      </c>
      <c r="AC38" s="53">
        <v>25</v>
      </c>
    </row>
    <row r="39" spans="1:29" ht="30" customHeight="1" x14ac:dyDescent="0.25">
      <c r="A39" s="60">
        <f t="shared" si="4"/>
        <v>1</v>
      </c>
      <c r="B39" s="48">
        <f t="shared" si="6"/>
        <v>0</v>
      </c>
      <c r="C39" s="48">
        <f>SUM(Z39+V39+R39+L39+H39)</f>
        <v>0</v>
      </c>
      <c r="D39" s="48">
        <f>I39</f>
        <v>1</v>
      </c>
      <c r="E39" s="406"/>
      <c r="F39" s="48">
        <v>1</v>
      </c>
      <c r="G39" s="406"/>
      <c r="H39" s="406"/>
      <c r="I39" s="48">
        <v>1</v>
      </c>
      <c r="J39" s="406"/>
      <c r="K39" s="406"/>
      <c r="L39" s="406"/>
      <c r="M39" s="406"/>
      <c r="N39" s="410" t="s">
        <v>395</v>
      </c>
      <c r="O39" s="53">
        <v>27</v>
      </c>
      <c r="P39" s="60">
        <f t="shared" si="5"/>
        <v>0</v>
      </c>
      <c r="Q39" s="406"/>
      <c r="R39" s="406"/>
      <c r="S39" s="406"/>
      <c r="T39" s="406"/>
      <c r="U39" s="406"/>
      <c r="V39" s="406"/>
      <c r="W39" s="406"/>
      <c r="X39" s="406"/>
      <c r="Y39" s="406"/>
      <c r="Z39" s="406"/>
      <c r="AA39" s="406"/>
      <c r="AB39" s="405" t="s">
        <v>395</v>
      </c>
      <c r="AC39" s="53">
        <v>26</v>
      </c>
    </row>
    <row r="40" spans="1:29" ht="30" customHeight="1" x14ac:dyDescent="0.25">
      <c r="A40" s="60">
        <f t="shared" si="4"/>
        <v>1</v>
      </c>
      <c r="B40" s="61">
        <f t="shared" si="6"/>
        <v>0</v>
      </c>
      <c r="C40" s="61">
        <f t="shared" si="6"/>
        <v>0</v>
      </c>
      <c r="D40" s="61">
        <f>I40</f>
        <v>1</v>
      </c>
      <c r="E40" s="55"/>
      <c r="F40" s="61">
        <v>1</v>
      </c>
      <c r="G40" s="55"/>
      <c r="H40" s="55"/>
      <c r="I40" s="61">
        <v>1</v>
      </c>
      <c r="J40" s="55"/>
      <c r="K40" s="55"/>
      <c r="L40" s="55"/>
      <c r="M40" s="406"/>
      <c r="N40" s="410" t="s">
        <v>396</v>
      </c>
      <c r="O40" s="53">
        <v>28</v>
      </c>
      <c r="P40" s="60">
        <f t="shared" si="5"/>
        <v>0</v>
      </c>
      <c r="Q40" s="411"/>
      <c r="R40" s="411"/>
      <c r="S40" s="411"/>
      <c r="T40" s="411"/>
      <c r="U40" s="411"/>
      <c r="V40" s="411"/>
      <c r="W40" s="411"/>
      <c r="X40" s="411"/>
      <c r="Y40" s="411"/>
      <c r="Z40" s="411"/>
      <c r="AA40" s="411"/>
      <c r="AB40" s="405" t="s">
        <v>396</v>
      </c>
      <c r="AC40" s="53">
        <v>27</v>
      </c>
    </row>
    <row r="41" spans="1:29" ht="30" customHeight="1" x14ac:dyDescent="0.25">
      <c r="A41" s="60">
        <f>SUM(B41:D41)</f>
        <v>27</v>
      </c>
      <c r="B41" s="61">
        <f>SUM(B14:B38)</f>
        <v>0</v>
      </c>
      <c r="C41" s="61">
        <f>SUM(C14:C40)</f>
        <v>0</v>
      </c>
      <c r="D41" s="61">
        <f>SUM(D14:D40)</f>
        <v>27</v>
      </c>
      <c r="E41" s="61">
        <f>SUM(E14:E38)</f>
        <v>0</v>
      </c>
      <c r="F41" s="61">
        <f>SUM(F14:F40)</f>
        <v>4</v>
      </c>
      <c r="G41" s="61">
        <f>SUM(G14:G38)</f>
        <v>0</v>
      </c>
      <c r="H41" s="61">
        <f>SUM(H14:H38)</f>
        <v>0</v>
      </c>
      <c r="I41" s="61">
        <f>SUM(I14:I40)</f>
        <v>4</v>
      </c>
      <c r="J41" s="61">
        <f>SUM(J14:J38)</f>
        <v>19</v>
      </c>
      <c r="K41" s="61">
        <f>SUM(K14:K38)</f>
        <v>0</v>
      </c>
      <c r="L41" s="61">
        <f>SUM(L14:L38)</f>
        <v>0</v>
      </c>
      <c r="M41" s="61">
        <f>SUM(M14:M38)</f>
        <v>19</v>
      </c>
      <c r="N41" s="404" t="s">
        <v>306</v>
      </c>
      <c r="O41" s="413"/>
      <c r="P41" s="60">
        <f>SUM(P14:P38)</f>
        <v>3</v>
      </c>
      <c r="Q41" s="61">
        <f>SUM(Q14:Q38)</f>
        <v>0</v>
      </c>
      <c r="R41" s="61">
        <f>SUM(R14:R38)</f>
        <v>0</v>
      </c>
      <c r="S41" s="61">
        <f>SUM(S14:S38)</f>
        <v>3</v>
      </c>
      <c r="T41" s="61">
        <f>SUM(T14:T38)</f>
        <v>1</v>
      </c>
      <c r="U41" s="61">
        <f>SUM(U14:U38)</f>
        <v>0</v>
      </c>
      <c r="V41" s="61">
        <f>SUM(V14:V38)</f>
        <v>0</v>
      </c>
      <c r="W41" s="61">
        <f>SUM(W14:W38)</f>
        <v>1</v>
      </c>
      <c r="X41" s="61">
        <f>SUM(X14:X38)</f>
        <v>0</v>
      </c>
      <c r="Y41" s="61">
        <f>SUM(Y14:Y38)</f>
        <v>0</v>
      </c>
      <c r="Z41" s="61">
        <f>SUM(Z14:Z38)</f>
        <v>0</v>
      </c>
      <c r="AA41" s="61">
        <f>SUM(AA14:AA38)</f>
        <v>0</v>
      </c>
      <c r="AB41" s="405" t="s">
        <v>306</v>
      </c>
      <c r="AC41" s="412"/>
    </row>
    <row r="42" spans="1:29" ht="30" customHeight="1" thickBot="1" x14ac:dyDescent="0.3">
      <c r="A42" s="63">
        <f>SUM(A11+A41)</f>
        <v>1032988</v>
      </c>
      <c r="B42" s="63">
        <f>SUM(B11+B41)</f>
        <v>580</v>
      </c>
      <c r="C42" s="63">
        <f>SUM(C11+C41)</f>
        <v>87542</v>
      </c>
      <c r="D42" s="63">
        <f>SUM(D11+D41)</f>
        <v>942661</v>
      </c>
      <c r="E42" s="63">
        <f>SUM(E11+E41)</f>
        <v>2205</v>
      </c>
      <c r="F42" s="63">
        <f>SUM(F11+F41)</f>
        <v>165706</v>
      </c>
      <c r="G42" s="63">
        <f>SUM(G11+G41)</f>
        <v>503</v>
      </c>
      <c r="H42" s="63">
        <f>SUM(H11+H41)</f>
        <v>8259</v>
      </c>
      <c r="I42" s="63">
        <f>SUM(I11+I41)</f>
        <v>156944</v>
      </c>
      <c r="J42" s="63">
        <f>SUM(J11+J41)</f>
        <v>10052</v>
      </c>
      <c r="K42" s="63">
        <f>SUM(K11+K41)</f>
        <v>11</v>
      </c>
      <c r="L42" s="63">
        <f>SUM(L11+L41)</f>
        <v>335</v>
      </c>
      <c r="M42" s="63">
        <f>SUM(M11+M41)</f>
        <v>9706</v>
      </c>
      <c r="N42" s="414" t="s">
        <v>307</v>
      </c>
      <c r="O42" s="415"/>
      <c r="P42" s="63">
        <f>SUM(P11+P41)</f>
        <v>2677</v>
      </c>
      <c r="Q42" s="63">
        <f>SUM(Q11+Q41)</f>
        <v>2</v>
      </c>
      <c r="R42" s="63">
        <f>SUM(R11+R41)</f>
        <v>254</v>
      </c>
      <c r="S42" s="63">
        <f>SUM(S11+S41)</f>
        <v>2421</v>
      </c>
      <c r="T42" s="63">
        <f>SUM(T11+T41)</f>
        <v>58640</v>
      </c>
      <c r="U42" s="63">
        <f>SUM(U11+U41)</f>
        <v>46</v>
      </c>
      <c r="V42" s="63">
        <f>SUM(V11+V41)</f>
        <v>1384</v>
      </c>
      <c r="W42" s="63">
        <f>SUM(W11+W41)</f>
        <v>57210</v>
      </c>
      <c r="X42" s="63">
        <f>SUM(X11+X41)</f>
        <v>793708</v>
      </c>
      <c r="Y42" s="63">
        <f>SUM(Y11+Y41)</f>
        <v>18</v>
      </c>
      <c r="Z42" s="63">
        <f>SUM(Z11+Z41)</f>
        <v>77310</v>
      </c>
      <c r="AA42" s="63">
        <f>SUM(AA11+AA41)</f>
        <v>716380</v>
      </c>
      <c r="AB42" s="416" t="s">
        <v>307</v>
      </c>
      <c r="AC42" s="417"/>
    </row>
    <row r="43" spans="1:29" ht="12.95" customHeight="1" x14ac:dyDescent="0.25">
      <c r="A43" s="546" t="s">
        <v>308</v>
      </c>
      <c r="B43" s="546"/>
      <c r="C43" s="546"/>
      <c r="D43" s="546"/>
      <c r="E43" s="546"/>
      <c r="F43" s="546"/>
      <c r="G43" s="546"/>
      <c r="H43" s="546"/>
      <c r="I43" s="546"/>
      <c r="J43" s="546"/>
      <c r="K43" s="546"/>
      <c r="L43" s="546"/>
      <c r="M43" s="546"/>
      <c r="N43" s="546"/>
      <c r="O43" s="546"/>
      <c r="P43" s="546" t="s">
        <v>309</v>
      </c>
      <c r="Q43" s="546"/>
      <c r="R43" s="546"/>
      <c r="S43" s="546"/>
      <c r="T43" s="546"/>
      <c r="U43" s="546"/>
      <c r="V43" s="546"/>
      <c r="W43" s="546"/>
      <c r="X43" s="546"/>
      <c r="Y43" s="546"/>
      <c r="Z43" s="546"/>
      <c r="AA43" s="546"/>
      <c r="AB43" s="546"/>
      <c r="AC43" s="546"/>
    </row>
    <row r="44" spans="1:29" ht="12.95" customHeight="1" x14ac:dyDescent="0.25">
      <c r="A44" s="547"/>
      <c r="B44" s="547"/>
      <c r="C44" s="547"/>
      <c r="D44" s="547"/>
      <c r="E44" s="547"/>
      <c r="F44" s="547"/>
      <c r="G44" s="547"/>
      <c r="H44" s="547"/>
      <c r="I44" s="547"/>
      <c r="J44" s="547"/>
      <c r="K44" s="547"/>
      <c r="L44" s="547"/>
      <c r="M44" s="547"/>
      <c r="N44" s="547"/>
      <c r="O44" s="547"/>
      <c r="P44" s="547"/>
      <c r="Q44" s="547"/>
      <c r="R44" s="547"/>
      <c r="S44" s="547"/>
      <c r="T44" s="547"/>
      <c r="U44" s="547"/>
      <c r="V44" s="547"/>
      <c r="W44" s="547"/>
      <c r="X44" s="547"/>
      <c r="Y44" s="547"/>
      <c r="Z44" s="547"/>
      <c r="AA44" s="547"/>
      <c r="AB44" s="547"/>
      <c r="AC44" s="547"/>
    </row>
    <row r="45" spans="1:29" ht="12.95" customHeight="1" x14ac:dyDescent="0.25">
      <c r="A45" s="547"/>
      <c r="B45" s="547"/>
      <c r="C45" s="547"/>
      <c r="D45" s="547"/>
      <c r="E45" s="547"/>
      <c r="F45" s="547"/>
      <c r="G45" s="547"/>
      <c r="H45" s="547"/>
      <c r="I45" s="547"/>
      <c r="J45" s="547"/>
      <c r="K45" s="547"/>
      <c r="L45" s="547"/>
      <c r="M45" s="547"/>
      <c r="N45" s="547"/>
      <c r="O45" s="547"/>
      <c r="P45" s="547"/>
      <c r="Q45" s="547"/>
      <c r="R45" s="547"/>
      <c r="S45" s="547"/>
      <c r="T45" s="547"/>
      <c r="U45" s="547"/>
      <c r="V45" s="547"/>
      <c r="W45" s="547"/>
      <c r="X45" s="547"/>
      <c r="Y45" s="547"/>
      <c r="Z45" s="547"/>
      <c r="AA45" s="547"/>
      <c r="AB45" s="547"/>
      <c r="AC45" s="547"/>
    </row>
    <row r="46" spans="1:29" ht="12.95" customHeight="1" x14ac:dyDescent="0.25">
      <c r="A46" s="547"/>
      <c r="B46" s="547"/>
      <c r="C46" s="547"/>
      <c r="D46" s="547"/>
      <c r="E46" s="547"/>
      <c r="F46" s="547"/>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row>
  </sheetData>
  <mergeCells count="23">
    <mergeCell ref="A43:O46"/>
    <mergeCell ref="P43:AC46"/>
    <mergeCell ref="O4:O6"/>
    <mergeCell ref="P4:S4"/>
    <mergeCell ref="T4:W4"/>
    <mergeCell ref="X4:AA4"/>
    <mergeCell ref="AB4:AB6"/>
    <mergeCell ref="AC4:AC6"/>
    <mergeCell ref="F5:I5"/>
    <mergeCell ref="J5:M5"/>
    <mergeCell ref="P5:S5"/>
    <mergeCell ref="T5:W5"/>
    <mergeCell ref="X5:AA5"/>
    <mergeCell ref="A2:O2"/>
    <mergeCell ref="P2:AC2"/>
    <mergeCell ref="A3:C3"/>
    <mergeCell ref="P3:R3"/>
    <mergeCell ref="A4:A6"/>
    <mergeCell ref="B4:D5"/>
    <mergeCell ref="E4:E6"/>
    <mergeCell ref="F4:I4"/>
    <mergeCell ref="J4:M4"/>
    <mergeCell ref="N4:N6"/>
  </mergeCells>
  <pageMargins left="0.75" right="0.75" top="1" bottom="1" header="0.5" footer="0.5"/>
  <pageSetup paperSize="9" scale="30" orientation="portrait" horizontalDpi="300" verticalDpi="300" r:id="rId1"/>
  <headerFooter alignWithMargins="0"/>
  <colBreaks count="1" manualBreakCount="1">
    <brk id="15" max="3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4"/>
  <sheetViews>
    <sheetView rightToLeft="1" topLeftCell="A28" zoomScale="130" zoomScaleNormal="130" workbookViewId="0">
      <selection activeCell="C20" sqref="C20:C21"/>
    </sheetView>
  </sheetViews>
  <sheetFormatPr defaultRowHeight="15.75" x14ac:dyDescent="0.25"/>
  <cols>
    <col min="1" max="1" width="21" style="216" customWidth="1"/>
    <col min="2" max="6" width="10.7109375" style="216" customWidth="1"/>
    <col min="7" max="8" width="10" style="216" customWidth="1"/>
    <col min="9" max="22" width="5.5703125" style="216" customWidth="1"/>
    <col min="23" max="256" width="9.140625" style="216"/>
    <col min="257" max="257" width="21" style="216" customWidth="1"/>
    <col min="258" max="262" width="10.7109375" style="216" customWidth="1"/>
    <col min="263" max="264" width="10" style="216" customWidth="1"/>
    <col min="265" max="277" width="4.7109375" style="216" customWidth="1"/>
    <col min="278" max="512" width="9.140625" style="216"/>
    <col min="513" max="513" width="21" style="216" customWidth="1"/>
    <col min="514" max="518" width="10.7109375" style="216" customWidth="1"/>
    <col min="519" max="520" width="10" style="216" customWidth="1"/>
    <col min="521" max="533" width="4.7109375" style="216" customWidth="1"/>
    <col min="534" max="768" width="9.140625" style="216"/>
    <col min="769" max="769" width="21" style="216" customWidth="1"/>
    <col min="770" max="774" width="10.7109375" style="216" customWidth="1"/>
    <col min="775" max="776" width="10" style="216" customWidth="1"/>
    <col min="777" max="789" width="4.7109375" style="216" customWidth="1"/>
    <col min="790" max="1024" width="9.140625" style="216"/>
    <col min="1025" max="1025" width="21" style="216" customWidth="1"/>
    <col min="1026" max="1030" width="10.7109375" style="216" customWidth="1"/>
    <col min="1031" max="1032" width="10" style="216" customWidth="1"/>
    <col min="1033" max="1045" width="4.7109375" style="216" customWidth="1"/>
    <col min="1046" max="1280" width="9.140625" style="216"/>
    <col min="1281" max="1281" width="21" style="216" customWidth="1"/>
    <col min="1282" max="1286" width="10.7109375" style="216" customWidth="1"/>
    <col min="1287" max="1288" width="10" style="216" customWidth="1"/>
    <col min="1289" max="1301" width="4.7109375" style="216" customWidth="1"/>
    <col min="1302" max="1536" width="9.140625" style="216"/>
    <col min="1537" max="1537" width="21" style="216" customWidth="1"/>
    <col min="1538" max="1542" width="10.7109375" style="216" customWidth="1"/>
    <col min="1543" max="1544" width="10" style="216" customWidth="1"/>
    <col min="1545" max="1557" width="4.7109375" style="216" customWidth="1"/>
    <col min="1558" max="1792" width="9.140625" style="216"/>
    <col min="1793" max="1793" width="21" style="216" customWidth="1"/>
    <col min="1794" max="1798" width="10.7109375" style="216" customWidth="1"/>
    <col min="1799" max="1800" width="10" style="216" customWidth="1"/>
    <col min="1801" max="1813" width="4.7109375" style="216" customWidth="1"/>
    <col min="1814" max="2048" width="9.140625" style="216"/>
    <col min="2049" max="2049" width="21" style="216" customWidth="1"/>
    <col min="2050" max="2054" width="10.7109375" style="216" customWidth="1"/>
    <col min="2055" max="2056" width="10" style="216" customWidth="1"/>
    <col min="2057" max="2069" width="4.7109375" style="216" customWidth="1"/>
    <col min="2070" max="2304" width="9.140625" style="216"/>
    <col min="2305" max="2305" width="21" style="216" customWidth="1"/>
    <col min="2306" max="2310" width="10.7109375" style="216" customWidth="1"/>
    <col min="2311" max="2312" width="10" style="216" customWidth="1"/>
    <col min="2313" max="2325" width="4.7109375" style="216" customWidth="1"/>
    <col min="2326" max="2560" width="9.140625" style="216"/>
    <col min="2561" max="2561" width="21" style="216" customWidth="1"/>
    <col min="2562" max="2566" width="10.7109375" style="216" customWidth="1"/>
    <col min="2567" max="2568" width="10" style="216" customWidth="1"/>
    <col min="2569" max="2581" width="4.7109375" style="216" customWidth="1"/>
    <col min="2582" max="2816" width="9.140625" style="216"/>
    <col min="2817" max="2817" width="21" style="216" customWidth="1"/>
    <col min="2818" max="2822" width="10.7109375" style="216" customWidth="1"/>
    <col min="2823" max="2824" width="10" style="216" customWidth="1"/>
    <col min="2825" max="2837" width="4.7109375" style="216" customWidth="1"/>
    <col min="2838" max="3072" width="9.140625" style="216"/>
    <col min="3073" max="3073" width="21" style="216" customWidth="1"/>
    <col min="3074" max="3078" width="10.7109375" style="216" customWidth="1"/>
    <col min="3079" max="3080" width="10" style="216" customWidth="1"/>
    <col min="3081" max="3093" width="4.7109375" style="216" customWidth="1"/>
    <col min="3094" max="3328" width="9.140625" style="216"/>
    <col min="3329" max="3329" width="21" style="216" customWidth="1"/>
    <col min="3330" max="3334" width="10.7109375" style="216" customWidth="1"/>
    <col min="3335" max="3336" width="10" style="216" customWidth="1"/>
    <col min="3337" max="3349" width="4.7109375" style="216" customWidth="1"/>
    <col min="3350" max="3584" width="9.140625" style="216"/>
    <col min="3585" max="3585" width="21" style="216" customWidth="1"/>
    <col min="3586" max="3590" width="10.7109375" style="216" customWidth="1"/>
    <col min="3591" max="3592" width="10" style="216" customWidth="1"/>
    <col min="3593" max="3605" width="4.7109375" style="216" customWidth="1"/>
    <col min="3606" max="3840" width="9.140625" style="216"/>
    <col min="3841" max="3841" width="21" style="216" customWidth="1"/>
    <col min="3842" max="3846" width="10.7109375" style="216" customWidth="1"/>
    <col min="3847" max="3848" width="10" style="216" customWidth="1"/>
    <col min="3849" max="3861" width="4.7109375" style="216" customWidth="1"/>
    <col min="3862" max="4096" width="9.140625" style="216"/>
    <col min="4097" max="4097" width="21" style="216" customWidth="1"/>
    <col min="4098" max="4102" width="10.7109375" style="216" customWidth="1"/>
    <col min="4103" max="4104" width="10" style="216" customWidth="1"/>
    <col min="4105" max="4117" width="4.7109375" style="216" customWidth="1"/>
    <col min="4118" max="4352" width="9.140625" style="216"/>
    <col min="4353" max="4353" width="21" style="216" customWidth="1"/>
    <col min="4354" max="4358" width="10.7109375" style="216" customWidth="1"/>
    <col min="4359" max="4360" width="10" style="216" customWidth="1"/>
    <col min="4361" max="4373" width="4.7109375" style="216" customWidth="1"/>
    <col min="4374" max="4608" width="9.140625" style="216"/>
    <col min="4609" max="4609" width="21" style="216" customWidth="1"/>
    <col min="4610" max="4614" width="10.7109375" style="216" customWidth="1"/>
    <col min="4615" max="4616" width="10" style="216" customWidth="1"/>
    <col min="4617" max="4629" width="4.7109375" style="216" customWidth="1"/>
    <col min="4630" max="4864" width="9.140625" style="216"/>
    <col min="4865" max="4865" width="21" style="216" customWidth="1"/>
    <col min="4866" max="4870" width="10.7109375" style="216" customWidth="1"/>
    <col min="4871" max="4872" width="10" style="216" customWidth="1"/>
    <col min="4873" max="4885" width="4.7109375" style="216" customWidth="1"/>
    <col min="4886" max="5120" width="9.140625" style="216"/>
    <col min="5121" max="5121" width="21" style="216" customWidth="1"/>
    <col min="5122" max="5126" width="10.7109375" style="216" customWidth="1"/>
    <col min="5127" max="5128" width="10" style="216" customWidth="1"/>
    <col min="5129" max="5141" width="4.7109375" style="216" customWidth="1"/>
    <col min="5142" max="5376" width="9.140625" style="216"/>
    <col min="5377" max="5377" width="21" style="216" customWidth="1"/>
    <col min="5378" max="5382" width="10.7109375" style="216" customWidth="1"/>
    <col min="5383" max="5384" width="10" style="216" customWidth="1"/>
    <col min="5385" max="5397" width="4.7109375" style="216" customWidth="1"/>
    <col min="5398" max="5632" width="9.140625" style="216"/>
    <col min="5633" max="5633" width="21" style="216" customWidth="1"/>
    <col min="5634" max="5638" width="10.7109375" style="216" customWidth="1"/>
    <col min="5639" max="5640" width="10" style="216" customWidth="1"/>
    <col min="5641" max="5653" width="4.7109375" style="216" customWidth="1"/>
    <col min="5654" max="5888" width="9.140625" style="216"/>
    <col min="5889" max="5889" width="21" style="216" customWidth="1"/>
    <col min="5890" max="5894" width="10.7109375" style="216" customWidth="1"/>
    <col min="5895" max="5896" width="10" style="216" customWidth="1"/>
    <col min="5897" max="5909" width="4.7109375" style="216" customWidth="1"/>
    <col min="5910" max="6144" width="9.140625" style="216"/>
    <col min="6145" max="6145" width="21" style="216" customWidth="1"/>
    <col min="6146" max="6150" width="10.7109375" style="216" customWidth="1"/>
    <col min="6151" max="6152" width="10" style="216" customWidth="1"/>
    <col min="6153" max="6165" width="4.7109375" style="216" customWidth="1"/>
    <col min="6166" max="6400" width="9.140625" style="216"/>
    <col min="6401" max="6401" width="21" style="216" customWidth="1"/>
    <col min="6402" max="6406" width="10.7109375" style="216" customWidth="1"/>
    <col min="6407" max="6408" width="10" style="216" customWidth="1"/>
    <col min="6409" max="6421" width="4.7109375" style="216" customWidth="1"/>
    <col min="6422" max="6656" width="9.140625" style="216"/>
    <col min="6657" max="6657" width="21" style="216" customWidth="1"/>
    <col min="6658" max="6662" width="10.7109375" style="216" customWidth="1"/>
    <col min="6663" max="6664" width="10" style="216" customWidth="1"/>
    <col min="6665" max="6677" width="4.7109375" style="216" customWidth="1"/>
    <col min="6678" max="6912" width="9.140625" style="216"/>
    <col min="6913" max="6913" width="21" style="216" customWidth="1"/>
    <col min="6914" max="6918" width="10.7109375" style="216" customWidth="1"/>
    <col min="6919" max="6920" width="10" style="216" customWidth="1"/>
    <col min="6921" max="6933" width="4.7109375" style="216" customWidth="1"/>
    <col min="6934" max="7168" width="9.140625" style="216"/>
    <col min="7169" max="7169" width="21" style="216" customWidth="1"/>
    <col min="7170" max="7174" width="10.7109375" style="216" customWidth="1"/>
    <col min="7175" max="7176" width="10" style="216" customWidth="1"/>
    <col min="7177" max="7189" width="4.7109375" style="216" customWidth="1"/>
    <col min="7190" max="7424" width="9.140625" style="216"/>
    <col min="7425" max="7425" width="21" style="216" customWidth="1"/>
    <col min="7426" max="7430" width="10.7109375" style="216" customWidth="1"/>
    <col min="7431" max="7432" width="10" style="216" customWidth="1"/>
    <col min="7433" max="7445" width="4.7109375" style="216" customWidth="1"/>
    <col min="7446" max="7680" width="9.140625" style="216"/>
    <col min="7681" max="7681" width="21" style="216" customWidth="1"/>
    <col min="7682" max="7686" width="10.7109375" style="216" customWidth="1"/>
    <col min="7687" max="7688" width="10" style="216" customWidth="1"/>
    <col min="7689" max="7701" width="4.7109375" style="216" customWidth="1"/>
    <col min="7702" max="7936" width="9.140625" style="216"/>
    <col min="7937" max="7937" width="21" style="216" customWidth="1"/>
    <col min="7938" max="7942" width="10.7109375" style="216" customWidth="1"/>
    <col min="7943" max="7944" width="10" style="216" customWidth="1"/>
    <col min="7945" max="7957" width="4.7109375" style="216" customWidth="1"/>
    <col min="7958" max="8192" width="9.140625" style="216"/>
    <col min="8193" max="8193" width="21" style="216" customWidth="1"/>
    <col min="8194" max="8198" width="10.7109375" style="216" customWidth="1"/>
    <col min="8199" max="8200" width="10" style="216" customWidth="1"/>
    <col min="8201" max="8213" width="4.7109375" style="216" customWidth="1"/>
    <col min="8214" max="8448" width="9.140625" style="216"/>
    <col min="8449" max="8449" width="21" style="216" customWidth="1"/>
    <col min="8450" max="8454" width="10.7109375" style="216" customWidth="1"/>
    <col min="8455" max="8456" width="10" style="216" customWidth="1"/>
    <col min="8457" max="8469" width="4.7109375" style="216" customWidth="1"/>
    <col min="8470" max="8704" width="9.140625" style="216"/>
    <col min="8705" max="8705" width="21" style="216" customWidth="1"/>
    <col min="8706" max="8710" width="10.7109375" style="216" customWidth="1"/>
    <col min="8711" max="8712" width="10" style="216" customWidth="1"/>
    <col min="8713" max="8725" width="4.7109375" style="216" customWidth="1"/>
    <col min="8726" max="8960" width="9.140625" style="216"/>
    <col min="8961" max="8961" width="21" style="216" customWidth="1"/>
    <col min="8962" max="8966" width="10.7109375" style="216" customWidth="1"/>
    <col min="8967" max="8968" width="10" style="216" customWidth="1"/>
    <col min="8969" max="8981" width="4.7109375" style="216" customWidth="1"/>
    <col min="8982" max="9216" width="9.140625" style="216"/>
    <col min="9217" max="9217" width="21" style="216" customWidth="1"/>
    <col min="9218" max="9222" width="10.7109375" style="216" customWidth="1"/>
    <col min="9223" max="9224" width="10" style="216" customWidth="1"/>
    <col min="9225" max="9237" width="4.7109375" style="216" customWidth="1"/>
    <col min="9238" max="9472" width="9.140625" style="216"/>
    <col min="9473" max="9473" width="21" style="216" customWidth="1"/>
    <col min="9474" max="9478" width="10.7109375" style="216" customWidth="1"/>
    <col min="9479" max="9480" width="10" style="216" customWidth="1"/>
    <col min="9481" max="9493" width="4.7109375" style="216" customWidth="1"/>
    <col min="9494" max="9728" width="9.140625" style="216"/>
    <col min="9729" max="9729" width="21" style="216" customWidth="1"/>
    <col min="9730" max="9734" width="10.7109375" style="216" customWidth="1"/>
    <col min="9735" max="9736" width="10" style="216" customWidth="1"/>
    <col min="9737" max="9749" width="4.7109375" style="216" customWidth="1"/>
    <col min="9750" max="9984" width="9.140625" style="216"/>
    <col min="9985" max="9985" width="21" style="216" customWidth="1"/>
    <col min="9986" max="9990" width="10.7109375" style="216" customWidth="1"/>
    <col min="9991" max="9992" width="10" style="216" customWidth="1"/>
    <col min="9993" max="10005" width="4.7109375" style="216" customWidth="1"/>
    <col min="10006" max="10240" width="9.140625" style="216"/>
    <col min="10241" max="10241" width="21" style="216" customWidth="1"/>
    <col min="10242" max="10246" width="10.7109375" style="216" customWidth="1"/>
    <col min="10247" max="10248" width="10" style="216" customWidth="1"/>
    <col min="10249" max="10261" width="4.7109375" style="216" customWidth="1"/>
    <col min="10262" max="10496" width="9.140625" style="216"/>
    <col min="10497" max="10497" width="21" style="216" customWidth="1"/>
    <col min="10498" max="10502" width="10.7109375" style="216" customWidth="1"/>
    <col min="10503" max="10504" width="10" style="216" customWidth="1"/>
    <col min="10505" max="10517" width="4.7109375" style="216" customWidth="1"/>
    <col min="10518" max="10752" width="9.140625" style="216"/>
    <col min="10753" max="10753" width="21" style="216" customWidth="1"/>
    <col min="10754" max="10758" width="10.7109375" style="216" customWidth="1"/>
    <col min="10759" max="10760" width="10" style="216" customWidth="1"/>
    <col min="10761" max="10773" width="4.7109375" style="216" customWidth="1"/>
    <col min="10774" max="11008" width="9.140625" style="216"/>
    <col min="11009" max="11009" width="21" style="216" customWidth="1"/>
    <col min="11010" max="11014" width="10.7109375" style="216" customWidth="1"/>
    <col min="11015" max="11016" width="10" style="216" customWidth="1"/>
    <col min="11017" max="11029" width="4.7109375" style="216" customWidth="1"/>
    <col min="11030" max="11264" width="9.140625" style="216"/>
    <col min="11265" max="11265" width="21" style="216" customWidth="1"/>
    <col min="11266" max="11270" width="10.7109375" style="216" customWidth="1"/>
    <col min="11271" max="11272" width="10" style="216" customWidth="1"/>
    <col min="11273" max="11285" width="4.7109375" style="216" customWidth="1"/>
    <col min="11286" max="11520" width="9.140625" style="216"/>
    <col min="11521" max="11521" width="21" style="216" customWidth="1"/>
    <col min="11522" max="11526" width="10.7109375" style="216" customWidth="1"/>
    <col min="11527" max="11528" width="10" style="216" customWidth="1"/>
    <col min="11529" max="11541" width="4.7109375" style="216" customWidth="1"/>
    <col min="11542" max="11776" width="9.140625" style="216"/>
    <col min="11777" max="11777" width="21" style="216" customWidth="1"/>
    <col min="11778" max="11782" width="10.7109375" style="216" customWidth="1"/>
    <col min="11783" max="11784" width="10" style="216" customWidth="1"/>
    <col min="11785" max="11797" width="4.7109375" style="216" customWidth="1"/>
    <col min="11798" max="12032" width="9.140625" style="216"/>
    <col min="12033" max="12033" width="21" style="216" customWidth="1"/>
    <col min="12034" max="12038" width="10.7109375" style="216" customWidth="1"/>
    <col min="12039" max="12040" width="10" style="216" customWidth="1"/>
    <col min="12041" max="12053" width="4.7109375" style="216" customWidth="1"/>
    <col min="12054" max="12288" width="9.140625" style="216"/>
    <col min="12289" max="12289" width="21" style="216" customWidth="1"/>
    <col min="12290" max="12294" width="10.7109375" style="216" customWidth="1"/>
    <col min="12295" max="12296" width="10" style="216" customWidth="1"/>
    <col min="12297" max="12309" width="4.7109375" style="216" customWidth="1"/>
    <col min="12310" max="12544" width="9.140625" style="216"/>
    <col min="12545" max="12545" width="21" style="216" customWidth="1"/>
    <col min="12546" max="12550" width="10.7109375" style="216" customWidth="1"/>
    <col min="12551" max="12552" width="10" style="216" customWidth="1"/>
    <col min="12553" max="12565" width="4.7109375" style="216" customWidth="1"/>
    <col min="12566" max="12800" width="9.140625" style="216"/>
    <col min="12801" max="12801" width="21" style="216" customWidth="1"/>
    <col min="12802" max="12806" width="10.7109375" style="216" customWidth="1"/>
    <col min="12807" max="12808" width="10" style="216" customWidth="1"/>
    <col min="12809" max="12821" width="4.7109375" style="216" customWidth="1"/>
    <col min="12822" max="13056" width="9.140625" style="216"/>
    <col min="13057" max="13057" width="21" style="216" customWidth="1"/>
    <col min="13058" max="13062" width="10.7109375" style="216" customWidth="1"/>
    <col min="13063" max="13064" width="10" style="216" customWidth="1"/>
    <col min="13065" max="13077" width="4.7109375" style="216" customWidth="1"/>
    <col min="13078" max="13312" width="9.140625" style="216"/>
    <col min="13313" max="13313" width="21" style="216" customWidth="1"/>
    <col min="13314" max="13318" width="10.7109375" style="216" customWidth="1"/>
    <col min="13319" max="13320" width="10" style="216" customWidth="1"/>
    <col min="13321" max="13333" width="4.7109375" style="216" customWidth="1"/>
    <col min="13334" max="13568" width="9.140625" style="216"/>
    <col min="13569" max="13569" width="21" style="216" customWidth="1"/>
    <col min="13570" max="13574" width="10.7109375" style="216" customWidth="1"/>
    <col min="13575" max="13576" width="10" style="216" customWidth="1"/>
    <col min="13577" max="13589" width="4.7109375" style="216" customWidth="1"/>
    <col min="13590" max="13824" width="9.140625" style="216"/>
    <col min="13825" max="13825" width="21" style="216" customWidth="1"/>
    <col min="13826" max="13830" width="10.7109375" style="216" customWidth="1"/>
    <col min="13831" max="13832" width="10" style="216" customWidth="1"/>
    <col min="13833" max="13845" width="4.7109375" style="216" customWidth="1"/>
    <col min="13846" max="14080" width="9.140625" style="216"/>
    <col min="14081" max="14081" width="21" style="216" customWidth="1"/>
    <col min="14082" max="14086" width="10.7109375" style="216" customWidth="1"/>
    <col min="14087" max="14088" width="10" style="216" customWidth="1"/>
    <col min="14089" max="14101" width="4.7109375" style="216" customWidth="1"/>
    <col min="14102" max="14336" width="9.140625" style="216"/>
    <col min="14337" max="14337" width="21" style="216" customWidth="1"/>
    <col min="14338" max="14342" width="10.7109375" style="216" customWidth="1"/>
    <col min="14343" max="14344" width="10" style="216" customWidth="1"/>
    <col min="14345" max="14357" width="4.7109375" style="216" customWidth="1"/>
    <col min="14358" max="14592" width="9.140625" style="216"/>
    <col min="14593" max="14593" width="21" style="216" customWidth="1"/>
    <col min="14594" max="14598" width="10.7109375" style="216" customWidth="1"/>
    <col min="14599" max="14600" width="10" style="216" customWidth="1"/>
    <col min="14601" max="14613" width="4.7109375" style="216" customWidth="1"/>
    <col min="14614" max="14848" width="9.140625" style="216"/>
    <col min="14849" max="14849" width="21" style="216" customWidth="1"/>
    <col min="14850" max="14854" width="10.7109375" style="216" customWidth="1"/>
    <col min="14855" max="14856" width="10" style="216" customWidth="1"/>
    <col min="14857" max="14869" width="4.7109375" style="216" customWidth="1"/>
    <col min="14870" max="15104" width="9.140625" style="216"/>
    <col min="15105" max="15105" width="21" style="216" customWidth="1"/>
    <col min="15106" max="15110" width="10.7109375" style="216" customWidth="1"/>
    <col min="15111" max="15112" width="10" style="216" customWidth="1"/>
    <col min="15113" max="15125" width="4.7109375" style="216" customWidth="1"/>
    <col min="15126" max="15360" width="9.140625" style="216"/>
    <col min="15361" max="15361" width="21" style="216" customWidth="1"/>
    <col min="15362" max="15366" width="10.7109375" style="216" customWidth="1"/>
    <col min="15367" max="15368" width="10" style="216" customWidth="1"/>
    <col min="15369" max="15381" width="4.7109375" style="216" customWidth="1"/>
    <col min="15382" max="15616" width="9.140625" style="216"/>
    <col min="15617" max="15617" width="21" style="216" customWidth="1"/>
    <col min="15618" max="15622" width="10.7109375" style="216" customWidth="1"/>
    <col min="15623" max="15624" width="10" style="216" customWidth="1"/>
    <col min="15625" max="15637" width="4.7109375" style="216" customWidth="1"/>
    <col min="15638" max="15872" width="9.140625" style="216"/>
    <col min="15873" max="15873" width="21" style="216" customWidth="1"/>
    <col min="15874" max="15878" width="10.7109375" style="216" customWidth="1"/>
    <col min="15879" max="15880" width="10" style="216" customWidth="1"/>
    <col min="15881" max="15893" width="4.7109375" style="216" customWidth="1"/>
    <col min="15894" max="16128" width="9.140625" style="216"/>
    <col min="16129" max="16129" width="21" style="216" customWidth="1"/>
    <col min="16130" max="16134" width="10.7109375" style="216" customWidth="1"/>
    <col min="16135" max="16136" width="10" style="216" customWidth="1"/>
    <col min="16137" max="16149" width="4.7109375" style="216" customWidth="1"/>
    <col min="16150" max="16384" width="9.140625" style="216"/>
  </cols>
  <sheetData>
    <row r="1" spans="1:8" ht="21" x14ac:dyDescent="0.25">
      <c r="H1" s="217" t="s">
        <v>64</v>
      </c>
    </row>
    <row r="2" spans="1:8" s="217" customFormat="1" ht="24" customHeight="1" x14ac:dyDescent="0.25">
      <c r="A2" s="743" t="s">
        <v>443</v>
      </c>
      <c r="B2" s="743"/>
      <c r="C2" s="743"/>
      <c r="D2" s="743"/>
      <c r="E2" s="743"/>
      <c r="F2" s="743"/>
      <c r="G2" s="743"/>
      <c r="H2" s="743"/>
    </row>
    <row r="3" spans="1:8" ht="21.75" customHeight="1" x14ac:dyDescent="0.25">
      <c r="A3" s="744" t="s">
        <v>65</v>
      </c>
      <c r="B3" s="744"/>
      <c r="C3" s="744"/>
      <c r="D3" s="744"/>
      <c r="E3" s="744"/>
      <c r="F3" s="744"/>
      <c r="G3" s="744"/>
      <c r="H3" s="744"/>
    </row>
    <row r="4" spans="1:8" ht="21.75" customHeight="1" x14ac:dyDescent="0.25">
      <c r="A4" s="744" t="s">
        <v>66</v>
      </c>
      <c r="B4" s="744"/>
      <c r="C4" s="744"/>
      <c r="D4" s="744"/>
      <c r="E4" s="744" t="s">
        <v>67</v>
      </c>
      <c r="F4" s="744"/>
      <c r="G4" s="744"/>
      <c r="H4" s="744"/>
    </row>
    <row r="5" spans="1:8" ht="22.5" customHeight="1" x14ac:dyDescent="0.25">
      <c r="A5" s="745" t="s">
        <v>68</v>
      </c>
      <c r="B5" s="746"/>
      <c r="C5" s="744" t="s">
        <v>69</v>
      </c>
      <c r="D5" s="744" t="s">
        <v>19</v>
      </c>
      <c r="E5" s="745" t="s">
        <v>68</v>
      </c>
      <c r="F5" s="746"/>
      <c r="G5" s="744" t="s">
        <v>69</v>
      </c>
      <c r="H5" s="744" t="s">
        <v>19</v>
      </c>
    </row>
    <row r="6" spans="1:8" ht="21.75" customHeight="1" x14ac:dyDescent="0.25">
      <c r="A6" s="174" t="s">
        <v>70</v>
      </c>
      <c r="B6" s="174" t="s">
        <v>71</v>
      </c>
      <c r="C6" s="744"/>
      <c r="D6" s="744"/>
      <c r="E6" s="174" t="s">
        <v>70</v>
      </c>
      <c r="F6" s="174" t="s">
        <v>71</v>
      </c>
      <c r="G6" s="744"/>
      <c r="H6" s="744"/>
    </row>
    <row r="7" spans="1:8" ht="19.5" x14ac:dyDescent="0.25">
      <c r="A7" s="220">
        <v>2474</v>
      </c>
      <c r="B7" s="220">
        <v>20</v>
      </c>
      <c r="C7" s="220">
        <v>974</v>
      </c>
      <c r="D7" s="220">
        <f>C7+B7+A7</f>
        <v>3468</v>
      </c>
      <c r="E7" s="220">
        <v>3371</v>
      </c>
      <c r="F7" s="220">
        <v>907</v>
      </c>
      <c r="G7" s="221">
        <v>1991</v>
      </c>
      <c r="H7" s="221">
        <f>G7+F7+E7</f>
        <v>6269</v>
      </c>
    </row>
    <row r="8" spans="1:8" ht="19.5" x14ac:dyDescent="0.25">
      <c r="A8" s="214"/>
      <c r="B8" s="214"/>
      <c r="C8" s="214"/>
      <c r="D8" s="214"/>
      <c r="E8" s="214"/>
      <c r="F8" s="214"/>
    </row>
    <row r="9" spans="1:8" ht="21" x14ac:dyDescent="0.25">
      <c r="A9" s="214"/>
      <c r="B9" s="214"/>
      <c r="C9" s="214"/>
      <c r="D9" s="214"/>
      <c r="E9" s="214"/>
      <c r="F9" s="214"/>
      <c r="H9" s="217" t="s">
        <v>72</v>
      </c>
    </row>
    <row r="10" spans="1:8" ht="20.25" customHeight="1" x14ac:dyDescent="0.25">
      <c r="A10" s="743" t="s">
        <v>442</v>
      </c>
      <c r="B10" s="743"/>
      <c r="C10" s="743"/>
      <c r="D10" s="743"/>
      <c r="E10" s="743"/>
      <c r="F10" s="743"/>
      <c r="G10" s="743"/>
      <c r="H10" s="743"/>
    </row>
    <row r="11" spans="1:8" ht="21.75" customHeight="1" x14ac:dyDescent="0.25">
      <c r="A11" s="744" t="s">
        <v>73</v>
      </c>
      <c r="B11" s="744"/>
      <c r="C11" s="744"/>
      <c r="D11" s="744"/>
      <c r="E11" s="744"/>
      <c r="F11" s="744"/>
      <c r="G11" s="744"/>
      <c r="H11" s="744"/>
    </row>
    <row r="12" spans="1:8" ht="21.75" customHeight="1" x14ac:dyDescent="0.25">
      <c r="A12" s="744" t="s">
        <v>74</v>
      </c>
      <c r="B12" s="744"/>
      <c r="C12" s="744"/>
      <c r="D12" s="744"/>
      <c r="E12" s="744" t="s">
        <v>75</v>
      </c>
      <c r="F12" s="744"/>
      <c r="G12" s="744"/>
      <c r="H12" s="744"/>
    </row>
    <row r="13" spans="1:8" ht="22.5" customHeight="1" x14ac:dyDescent="0.25">
      <c r="A13" s="745" t="s">
        <v>68</v>
      </c>
      <c r="B13" s="746"/>
      <c r="C13" s="744" t="s">
        <v>76</v>
      </c>
      <c r="D13" s="744" t="s">
        <v>23</v>
      </c>
      <c r="E13" s="745" t="s">
        <v>77</v>
      </c>
      <c r="F13" s="746"/>
      <c r="G13" s="749" t="s">
        <v>76</v>
      </c>
      <c r="H13" s="749" t="s">
        <v>23</v>
      </c>
    </row>
    <row r="14" spans="1:8" ht="21.75" customHeight="1" x14ac:dyDescent="0.25">
      <c r="A14" s="747"/>
      <c r="B14" s="748"/>
      <c r="C14" s="744"/>
      <c r="D14" s="744"/>
      <c r="E14" s="747"/>
      <c r="F14" s="748"/>
      <c r="G14" s="749"/>
      <c r="H14" s="749"/>
    </row>
    <row r="15" spans="1:8" ht="19.5" x14ac:dyDescent="0.25">
      <c r="A15" s="750">
        <v>0</v>
      </c>
      <c r="B15" s="751"/>
      <c r="C15" s="220">
        <v>0</v>
      </c>
      <c r="D15" s="212">
        <f>C15+A15</f>
        <v>0</v>
      </c>
      <c r="E15" s="750">
        <v>0</v>
      </c>
      <c r="F15" s="751"/>
      <c r="G15" s="221">
        <v>0</v>
      </c>
      <c r="H15" s="169">
        <f>G15+E15</f>
        <v>0</v>
      </c>
    </row>
    <row r="16" spans="1:8" ht="19.5" x14ac:dyDescent="0.25">
      <c r="A16" s="214"/>
      <c r="B16" s="214"/>
      <c r="C16" s="214"/>
      <c r="D16" s="214"/>
      <c r="E16" s="214"/>
      <c r="F16" s="214"/>
      <c r="G16" s="218"/>
      <c r="H16" s="218"/>
    </row>
    <row r="17" spans="1:22" ht="20.25" customHeight="1" x14ac:dyDescent="0.25">
      <c r="A17" s="743" t="s">
        <v>441</v>
      </c>
      <c r="B17" s="743"/>
      <c r="C17" s="743"/>
      <c r="D17" s="743"/>
      <c r="E17" s="743"/>
      <c r="F17" s="743"/>
      <c r="G17" s="743"/>
      <c r="H17" s="743"/>
    </row>
    <row r="18" spans="1:22" ht="21.75" customHeight="1" x14ac:dyDescent="0.25">
      <c r="A18" s="744" t="s">
        <v>73</v>
      </c>
      <c r="B18" s="744"/>
      <c r="C18" s="744"/>
      <c r="D18" s="744"/>
      <c r="E18" s="744"/>
      <c r="F18" s="744"/>
      <c r="G18" s="744"/>
      <c r="H18" s="744"/>
    </row>
    <row r="19" spans="1:22" ht="21.75" customHeight="1" x14ac:dyDescent="0.25">
      <c r="A19" s="744" t="s">
        <v>74</v>
      </c>
      <c r="B19" s="744"/>
      <c r="C19" s="744"/>
      <c r="D19" s="744"/>
      <c r="E19" s="744" t="s">
        <v>75</v>
      </c>
      <c r="F19" s="744"/>
      <c r="G19" s="744"/>
      <c r="H19" s="744"/>
    </row>
    <row r="20" spans="1:22" ht="22.5" customHeight="1" x14ac:dyDescent="0.25">
      <c r="A20" s="745" t="s">
        <v>68</v>
      </c>
      <c r="B20" s="746"/>
      <c r="C20" s="744" t="s">
        <v>76</v>
      </c>
      <c r="D20" s="744" t="s">
        <v>23</v>
      </c>
      <c r="E20" s="745" t="s">
        <v>77</v>
      </c>
      <c r="F20" s="746"/>
      <c r="G20" s="749" t="s">
        <v>76</v>
      </c>
      <c r="H20" s="749" t="s">
        <v>23</v>
      </c>
    </row>
    <row r="21" spans="1:22" ht="21.75" customHeight="1" x14ac:dyDescent="0.25">
      <c r="A21" s="747"/>
      <c r="B21" s="748"/>
      <c r="C21" s="744"/>
      <c r="D21" s="744"/>
      <c r="E21" s="747"/>
      <c r="F21" s="748"/>
      <c r="G21" s="749"/>
      <c r="H21" s="749"/>
    </row>
    <row r="22" spans="1:22" ht="19.5" x14ac:dyDescent="0.25">
      <c r="A22" s="750">
        <v>6153</v>
      </c>
      <c r="B22" s="751"/>
      <c r="C22" s="220">
        <v>1183</v>
      </c>
      <c r="D22" s="212">
        <f>C22+A22</f>
        <v>7336</v>
      </c>
      <c r="E22" s="750">
        <v>1212</v>
      </c>
      <c r="F22" s="751"/>
      <c r="G22" s="221">
        <v>902</v>
      </c>
      <c r="H22" s="212">
        <f>G22+E22</f>
        <v>2114</v>
      </c>
    </row>
    <row r="23" spans="1:22" ht="19.5" x14ac:dyDescent="0.25">
      <c r="A23" s="214"/>
      <c r="B23" s="214"/>
      <c r="C23" s="214"/>
      <c r="D23" s="214"/>
      <c r="E23" s="214"/>
      <c r="F23" s="214"/>
      <c r="G23" s="218"/>
      <c r="H23" s="218"/>
    </row>
    <row r="24" spans="1:22" ht="20.25" customHeight="1" x14ac:dyDescent="0.25">
      <c r="A24" s="743" t="s">
        <v>440</v>
      </c>
      <c r="B24" s="743"/>
      <c r="C24" s="743"/>
      <c r="D24" s="743"/>
      <c r="E24" s="743"/>
      <c r="F24" s="743"/>
      <c r="G24" s="743"/>
      <c r="H24" s="743"/>
    </row>
    <row r="25" spans="1:22" ht="21.75" customHeight="1" x14ac:dyDescent="0.25">
      <c r="A25" s="744" t="s">
        <v>73</v>
      </c>
      <c r="B25" s="744"/>
      <c r="C25" s="744"/>
      <c r="D25" s="744"/>
      <c r="E25" s="744"/>
      <c r="F25" s="744"/>
      <c r="G25" s="744"/>
      <c r="H25" s="744"/>
    </row>
    <row r="26" spans="1:22" ht="21.75" customHeight="1" x14ac:dyDescent="0.25">
      <c r="A26" s="744" t="s">
        <v>74</v>
      </c>
      <c r="B26" s="744"/>
      <c r="C26" s="744"/>
      <c r="D26" s="744"/>
      <c r="E26" s="744" t="s">
        <v>75</v>
      </c>
      <c r="F26" s="744"/>
      <c r="G26" s="744"/>
      <c r="H26" s="744"/>
    </row>
    <row r="27" spans="1:22" ht="22.5" customHeight="1" x14ac:dyDescent="0.25">
      <c r="A27" s="745" t="s">
        <v>68</v>
      </c>
      <c r="B27" s="746"/>
      <c r="C27" s="744" t="s">
        <v>76</v>
      </c>
      <c r="D27" s="744" t="s">
        <v>23</v>
      </c>
      <c r="E27" s="745" t="s">
        <v>77</v>
      </c>
      <c r="F27" s="746"/>
      <c r="G27" s="749" t="s">
        <v>76</v>
      </c>
      <c r="H27" s="749" t="s">
        <v>23</v>
      </c>
    </row>
    <row r="28" spans="1:22" ht="21.75" customHeight="1" x14ac:dyDescent="0.25">
      <c r="A28" s="747"/>
      <c r="B28" s="748"/>
      <c r="C28" s="744"/>
      <c r="D28" s="744"/>
      <c r="E28" s="747"/>
      <c r="F28" s="748"/>
      <c r="G28" s="749"/>
      <c r="H28" s="749"/>
    </row>
    <row r="29" spans="1:22" ht="19.5" x14ac:dyDescent="0.25">
      <c r="A29" s="753">
        <f>A15+A22</f>
        <v>6153</v>
      </c>
      <c r="B29" s="751"/>
      <c r="C29" s="212">
        <f>C15+C22</f>
        <v>1183</v>
      </c>
      <c r="D29" s="212">
        <f>C29+A29</f>
        <v>7336</v>
      </c>
      <c r="E29" s="753">
        <f>E15+E22</f>
        <v>1212</v>
      </c>
      <c r="F29" s="751"/>
      <c r="G29" s="169">
        <f>G15+G22</f>
        <v>902</v>
      </c>
      <c r="H29" s="169">
        <f>G29+E29</f>
        <v>2114</v>
      </c>
    </row>
    <row r="30" spans="1:22" ht="19.5" x14ac:dyDescent="0.25">
      <c r="A30" s="214"/>
      <c r="B30" s="214"/>
      <c r="C30" s="214"/>
      <c r="D30" s="214"/>
      <c r="E30" s="214"/>
      <c r="F30" s="214"/>
      <c r="G30" s="218"/>
      <c r="H30" s="218"/>
    </row>
    <row r="31" spans="1:22" ht="21" x14ac:dyDescent="0.25">
      <c r="A31" s="754" t="s">
        <v>439</v>
      </c>
      <c r="B31" s="754"/>
      <c r="C31" s="754"/>
      <c r="D31" s="754"/>
      <c r="E31" s="754"/>
      <c r="F31" s="754"/>
      <c r="G31" s="754"/>
      <c r="H31" s="754"/>
      <c r="I31" s="754"/>
      <c r="J31" s="754"/>
      <c r="K31" s="754"/>
      <c r="L31" s="754"/>
      <c r="M31" s="754"/>
      <c r="N31" s="754"/>
      <c r="O31" s="754"/>
      <c r="P31" s="754"/>
      <c r="Q31" s="754"/>
      <c r="R31" s="754"/>
      <c r="S31" s="754"/>
      <c r="T31" s="754"/>
      <c r="U31" s="754"/>
      <c r="V31" s="754"/>
    </row>
    <row r="32" spans="1:22" x14ac:dyDescent="0.25">
      <c r="A32" s="173" t="s">
        <v>78</v>
      </c>
      <c r="B32" s="173">
        <v>10</v>
      </c>
      <c r="C32" s="173">
        <v>15</v>
      </c>
      <c r="D32" s="173">
        <v>25</v>
      </c>
      <c r="E32" s="173">
        <v>50</v>
      </c>
      <c r="F32" s="173">
        <v>63</v>
      </c>
      <c r="G32" s="173">
        <v>75</v>
      </c>
      <c r="H32" s="173">
        <v>100</v>
      </c>
      <c r="I32" s="173">
        <v>160</v>
      </c>
      <c r="J32" s="173">
        <v>200</v>
      </c>
      <c r="K32" s="173">
        <v>250</v>
      </c>
      <c r="L32" s="173">
        <v>315</v>
      </c>
      <c r="M32" s="173">
        <v>350</v>
      </c>
      <c r="N32" s="173">
        <v>400</v>
      </c>
      <c r="O32" s="173">
        <v>500</v>
      </c>
      <c r="P32" s="173">
        <v>630</v>
      </c>
      <c r="Q32" s="173">
        <v>800</v>
      </c>
      <c r="R32" s="173">
        <v>1000</v>
      </c>
      <c r="S32" s="173">
        <v>1250</v>
      </c>
      <c r="T32" s="173">
        <v>1600</v>
      </c>
      <c r="U32" s="173" t="s">
        <v>47</v>
      </c>
      <c r="V32" s="173" t="s">
        <v>23</v>
      </c>
    </row>
    <row r="33" spans="1:22" x14ac:dyDescent="0.25">
      <c r="A33" s="169" t="s">
        <v>79</v>
      </c>
      <c r="B33" s="169">
        <v>0</v>
      </c>
      <c r="C33" s="169">
        <v>0</v>
      </c>
      <c r="D33" s="169">
        <v>0</v>
      </c>
      <c r="E33" s="169">
        <v>0</v>
      </c>
      <c r="F33" s="169">
        <v>0</v>
      </c>
      <c r="G33" s="169">
        <v>0</v>
      </c>
      <c r="H33" s="169">
        <v>0</v>
      </c>
      <c r="I33" s="169">
        <v>0</v>
      </c>
      <c r="J33" s="169">
        <v>0</v>
      </c>
      <c r="K33" s="169">
        <v>0</v>
      </c>
      <c r="L33" s="169">
        <v>0</v>
      </c>
      <c r="M33" s="169">
        <v>0</v>
      </c>
      <c r="N33" s="169">
        <v>0</v>
      </c>
      <c r="O33" s="169">
        <v>0</v>
      </c>
      <c r="P33" s="169">
        <v>0</v>
      </c>
      <c r="Q33" s="169">
        <v>0</v>
      </c>
      <c r="R33" s="169">
        <v>0</v>
      </c>
      <c r="S33" s="169">
        <v>0</v>
      </c>
      <c r="T33" s="169">
        <v>0</v>
      </c>
      <c r="U33" s="169">
        <v>0</v>
      </c>
      <c r="V33" s="169">
        <f>SUM(B33:U33)</f>
        <v>0</v>
      </c>
    </row>
    <row r="34" spans="1:22" x14ac:dyDescent="0.25">
      <c r="A34" s="218"/>
      <c r="B34" s="218"/>
      <c r="C34" s="218"/>
      <c r="D34" s="218"/>
      <c r="E34" s="218"/>
      <c r="F34" s="218"/>
      <c r="G34" s="218"/>
      <c r="H34" s="218"/>
      <c r="I34" s="218"/>
      <c r="J34" s="218"/>
      <c r="K34" s="218"/>
      <c r="L34" s="218"/>
      <c r="M34" s="218"/>
      <c r="N34" s="218"/>
      <c r="O34" s="218"/>
      <c r="P34" s="218"/>
      <c r="Q34" s="218"/>
      <c r="R34" s="218"/>
      <c r="S34" s="218"/>
      <c r="T34" s="218"/>
      <c r="U34" s="218"/>
      <c r="V34" s="218"/>
    </row>
    <row r="35" spans="1:22" ht="21" x14ac:dyDescent="0.25">
      <c r="A35" s="754" t="s">
        <v>438</v>
      </c>
      <c r="B35" s="754"/>
      <c r="C35" s="754"/>
      <c r="D35" s="754"/>
      <c r="E35" s="754"/>
      <c r="F35" s="754"/>
      <c r="G35" s="754"/>
      <c r="H35" s="754"/>
      <c r="I35" s="754"/>
      <c r="J35" s="754"/>
      <c r="K35" s="754"/>
      <c r="L35" s="754"/>
      <c r="M35" s="754"/>
      <c r="N35" s="754"/>
      <c r="O35" s="754"/>
      <c r="P35" s="754"/>
      <c r="Q35" s="754"/>
      <c r="R35" s="754"/>
      <c r="S35" s="754"/>
      <c r="T35" s="754"/>
      <c r="U35" s="754"/>
      <c r="V35" s="754"/>
    </row>
    <row r="36" spans="1:22" x14ac:dyDescent="0.25">
      <c r="A36" s="173" t="s">
        <v>78</v>
      </c>
      <c r="B36" s="173">
        <v>10</v>
      </c>
      <c r="C36" s="173">
        <v>15</v>
      </c>
      <c r="D36" s="173">
        <v>25</v>
      </c>
      <c r="E36" s="173">
        <v>50</v>
      </c>
      <c r="F36" s="173">
        <v>63</v>
      </c>
      <c r="G36" s="173">
        <v>75</v>
      </c>
      <c r="H36" s="173">
        <v>100</v>
      </c>
      <c r="I36" s="173">
        <v>160</v>
      </c>
      <c r="J36" s="173">
        <v>200</v>
      </c>
      <c r="K36" s="173">
        <v>250</v>
      </c>
      <c r="L36" s="173">
        <v>315</v>
      </c>
      <c r="M36" s="173">
        <v>350</v>
      </c>
      <c r="N36" s="173">
        <v>400</v>
      </c>
      <c r="O36" s="173">
        <v>500</v>
      </c>
      <c r="P36" s="173">
        <v>630</v>
      </c>
      <c r="Q36" s="173">
        <v>800</v>
      </c>
      <c r="R36" s="173">
        <v>1000</v>
      </c>
      <c r="S36" s="173">
        <v>1250</v>
      </c>
      <c r="T36" s="173">
        <v>1600</v>
      </c>
      <c r="U36" s="173" t="s">
        <v>47</v>
      </c>
      <c r="V36" s="173" t="s">
        <v>23</v>
      </c>
    </row>
    <row r="37" spans="1:22" x14ac:dyDescent="0.25">
      <c r="A37" s="169" t="s">
        <v>79</v>
      </c>
      <c r="B37" s="169">
        <v>9</v>
      </c>
      <c r="C37" s="169">
        <v>27</v>
      </c>
      <c r="D37" s="169">
        <v>436</v>
      </c>
      <c r="E37" s="169">
        <v>853</v>
      </c>
      <c r="F37" s="169">
        <v>16</v>
      </c>
      <c r="G37" s="169">
        <v>35</v>
      </c>
      <c r="H37" s="169">
        <v>1150</v>
      </c>
      <c r="I37" s="169">
        <v>273</v>
      </c>
      <c r="J37" s="169">
        <v>940</v>
      </c>
      <c r="K37" s="169">
        <v>661</v>
      </c>
      <c r="L37" s="169">
        <v>673</v>
      </c>
      <c r="M37" s="169">
        <v>21</v>
      </c>
      <c r="N37" s="169">
        <f>1017+79</f>
        <v>1096</v>
      </c>
      <c r="O37" s="169">
        <f>140+30</f>
        <v>170</v>
      </c>
      <c r="P37" s="169">
        <v>339</v>
      </c>
      <c r="Q37" s="169">
        <v>344</v>
      </c>
      <c r="R37" s="169">
        <v>196</v>
      </c>
      <c r="S37" s="169">
        <v>60</v>
      </c>
      <c r="T37" s="169">
        <v>24</v>
      </c>
      <c r="U37" s="169">
        <v>13</v>
      </c>
      <c r="V37" s="169">
        <f>SUM(B37:U37)</f>
        <v>7336</v>
      </c>
    </row>
    <row r="38" spans="1:22" x14ac:dyDescent="0.25">
      <c r="A38" s="219"/>
      <c r="B38" s="219"/>
      <c r="C38" s="219"/>
    </row>
    <row r="39" spans="1:22" ht="21" x14ac:dyDescent="0.25">
      <c r="A39" s="754" t="s">
        <v>437</v>
      </c>
      <c r="B39" s="754"/>
      <c r="C39" s="754"/>
      <c r="D39" s="754"/>
      <c r="E39" s="754"/>
      <c r="F39" s="754"/>
      <c r="G39" s="754"/>
      <c r="H39" s="754"/>
      <c r="I39" s="754"/>
      <c r="J39" s="754"/>
      <c r="K39" s="754"/>
      <c r="L39" s="754"/>
      <c r="M39" s="754"/>
      <c r="N39" s="754"/>
      <c r="O39" s="754"/>
      <c r="P39" s="754"/>
      <c r="Q39" s="754"/>
      <c r="R39" s="754"/>
      <c r="S39" s="754"/>
      <c r="T39" s="754"/>
      <c r="U39" s="754"/>
      <c r="V39" s="754"/>
    </row>
    <row r="40" spans="1:22" x14ac:dyDescent="0.25">
      <c r="A40" s="173" t="s">
        <v>78</v>
      </c>
      <c r="B40" s="173">
        <v>10</v>
      </c>
      <c r="C40" s="173">
        <v>15</v>
      </c>
      <c r="D40" s="173">
        <v>25</v>
      </c>
      <c r="E40" s="173">
        <v>50</v>
      </c>
      <c r="F40" s="173">
        <v>63</v>
      </c>
      <c r="G40" s="173">
        <v>75</v>
      </c>
      <c r="H40" s="173">
        <v>100</v>
      </c>
      <c r="I40" s="173">
        <v>160</v>
      </c>
      <c r="J40" s="173">
        <v>200</v>
      </c>
      <c r="K40" s="173">
        <v>250</v>
      </c>
      <c r="L40" s="173">
        <v>315</v>
      </c>
      <c r="M40" s="173">
        <v>350</v>
      </c>
      <c r="N40" s="173">
        <v>400</v>
      </c>
      <c r="O40" s="173">
        <v>500</v>
      </c>
      <c r="P40" s="173">
        <v>630</v>
      </c>
      <c r="Q40" s="173">
        <v>800</v>
      </c>
      <c r="R40" s="173">
        <v>1000</v>
      </c>
      <c r="S40" s="173">
        <v>1250</v>
      </c>
      <c r="T40" s="173">
        <v>1600</v>
      </c>
      <c r="U40" s="173" t="s">
        <v>47</v>
      </c>
      <c r="V40" s="173" t="s">
        <v>23</v>
      </c>
    </row>
    <row r="41" spans="1:22" x14ac:dyDescent="0.25">
      <c r="A41" s="169" t="s">
        <v>79</v>
      </c>
      <c r="B41" s="169">
        <f>B33+B37</f>
        <v>9</v>
      </c>
      <c r="C41" s="169">
        <f t="shared" ref="C41:T41" si="0">C33+C37</f>
        <v>27</v>
      </c>
      <c r="D41" s="169">
        <f t="shared" si="0"/>
        <v>436</v>
      </c>
      <c r="E41" s="169">
        <f t="shared" si="0"/>
        <v>853</v>
      </c>
      <c r="F41" s="169">
        <f t="shared" si="0"/>
        <v>16</v>
      </c>
      <c r="G41" s="169">
        <f t="shared" si="0"/>
        <v>35</v>
      </c>
      <c r="H41" s="169">
        <f t="shared" si="0"/>
        <v>1150</v>
      </c>
      <c r="I41" s="169">
        <f t="shared" si="0"/>
        <v>273</v>
      </c>
      <c r="J41" s="169">
        <f t="shared" si="0"/>
        <v>940</v>
      </c>
      <c r="K41" s="169">
        <f t="shared" si="0"/>
        <v>661</v>
      </c>
      <c r="L41" s="169">
        <f t="shared" si="0"/>
        <v>673</v>
      </c>
      <c r="M41" s="169">
        <f t="shared" si="0"/>
        <v>21</v>
      </c>
      <c r="N41" s="169">
        <f t="shared" si="0"/>
        <v>1096</v>
      </c>
      <c r="O41" s="169">
        <f t="shared" si="0"/>
        <v>170</v>
      </c>
      <c r="P41" s="169">
        <f t="shared" si="0"/>
        <v>339</v>
      </c>
      <c r="Q41" s="169">
        <f t="shared" si="0"/>
        <v>344</v>
      </c>
      <c r="R41" s="169">
        <f t="shared" si="0"/>
        <v>196</v>
      </c>
      <c r="S41" s="169">
        <f t="shared" si="0"/>
        <v>60</v>
      </c>
      <c r="T41" s="169">
        <f t="shared" si="0"/>
        <v>24</v>
      </c>
      <c r="U41" s="169">
        <f>U33+U37</f>
        <v>13</v>
      </c>
      <c r="V41" s="169">
        <f>V33+V37</f>
        <v>7336</v>
      </c>
    </row>
    <row r="42" spans="1:22" x14ac:dyDescent="0.25">
      <c r="A42" s="219"/>
      <c r="B42" s="219"/>
      <c r="C42" s="219"/>
    </row>
    <row r="43" spans="1:22" x14ac:dyDescent="0.25">
      <c r="A43" s="219"/>
      <c r="B43" s="219"/>
      <c r="C43" s="219"/>
    </row>
    <row r="44" spans="1:22" ht="21" x14ac:dyDescent="0.25">
      <c r="A44" s="752" t="s">
        <v>434</v>
      </c>
      <c r="B44" s="752"/>
      <c r="C44" s="752"/>
    </row>
    <row r="45" spans="1:22" x14ac:dyDescent="0.25">
      <c r="A45" s="169" t="s">
        <v>80</v>
      </c>
      <c r="B45" s="755">
        <v>35</v>
      </c>
      <c r="C45" s="756"/>
    </row>
    <row r="46" spans="1:22" x14ac:dyDescent="0.25">
      <c r="A46" s="219"/>
      <c r="B46" s="219"/>
      <c r="C46" s="219"/>
    </row>
    <row r="48" spans="1:22" ht="21" x14ac:dyDescent="0.25">
      <c r="A48" s="752" t="s">
        <v>435</v>
      </c>
      <c r="B48" s="752"/>
      <c r="C48" s="752"/>
    </row>
    <row r="49" spans="1:3" x14ac:dyDescent="0.25">
      <c r="A49" s="169" t="s">
        <v>80</v>
      </c>
      <c r="B49" s="757">
        <v>214</v>
      </c>
      <c r="C49" s="756"/>
    </row>
    <row r="50" spans="1:3" x14ac:dyDescent="0.25">
      <c r="A50" s="219"/>
      <c r="B50" s="219"/>
      <c r="C50" s="219"/>
    </row>
    <row r="52" spans="1:3" ht="18.75" customHeight="1" x14ac:dyDescent="0.25">
      <c r="A52" s="752" t="s">
        <v>436</v>
      </c>
      <c r="B52" s="752"/>
      <c r="C52" s="752"/>
    </row>
    <row r="53" spans="1:3" x14ac:dyDescent="0.25">
      <c r="A53" s="169" t="s">
        <v>80</v>
      </c>
      <c r="B53" s="757">
        <f>B45+B49</f>
        <v>249</v>
      </c>
      <c r="C53" s="756"/>
    </row>
    <row r="54" spans="1:3" x14ac:dyDescent="0.25">
      <c r="A54" s="219"/>
      <c r="B54" s="219"/>
      <c r="C54" s="219"/>
    </row>
  </sheetData>
  <mergeCells count="55">
    <mergeCell ref="B45:C45"/>
    <mergeCell ref="A48:C48"/>
    <mergeCell ref="B49:C49"/>
    <mergeCell ref="A52:C52"/>
    <mergeCell ref="B53:C53"/>
    <mergeCell ref="A44:C44"/>
    <mergeCell ref="A27:B28"/>
    <mergeCell ref="C27:C28"/>
    <mergeCell ref="D27:D28"/>
    <mergeCell ref="E27:F28"/>
    <mergeCell ref="A29:B29"/>
    <mergeCell ref="E29:F29"/>
    <mergeCell ref="A31:V31"/>
    <mergeCell ref="A35:V35"/>
    <mergeCell ref="A39:V39"/>
    <mergeCell ref="G27:G28"/>
    <mergeCell ref="H27:H28"/>
    <mergeCell ref="A22:B22"/>
    <mergeCell ref="E22:F22"/>
    <mergeCell ref="A24:H24"/>
    <mergeCell ref="A25:H25"/>
    <mergeCell ref="A26:D26"/>
    <mergeCell ref="E26:H26"/>
    <mergeCell ref="H20:H21"/>
    <mergeCell ref="A15:B15"/>
    <mergeCell ref="E15:F15"/>
    <mergeCell ref="A17:H17"/>
    <mergeCell ref="A18:H18"/>
    <mergeCell ref="A19:D19"/>
    <mergeCell ref="E19:H19"/>
    <mergeCell ref="A20:B21"/>
    <mergeCell ref="C20:C21"/>
    <mergeCell ref="D20:D21"/>
    <mergeCell ref="E20:F21"/>
    <mergeCell ref="G20:G21"/>
    <mergeCell ref="A10:H10"/>
    <mergeCell ref="A11:H11"/>
    <mergeCell ref="A12:D12"/>
    <mergeCell ref="E12:H12"/>
    <mergeCell ref="A13:B14"/>
    <mergeCell ref="C13:C14"/>
    <mergeCell ref="D13:D14"/>
    <mergeCell ref="E13:F14"/>
    <mergeCell ref="G13:G14"/>
    <mergeCell ref="H13:H14"/>
    <mergeCell ref="A2:H2"/>
    <mergeCell ref="A3:H3"/>
    <mergeCell ref="A4:D4"/>
    <mergeCell ref="E4:H4"/>
    <mergeCell ref="A5:B5"/>
    <mergeCell ref="C5:C6"/>
    <mergeCell ref="D5:D6"/>
    <mergeCell ref="E5:F5"/>
    <mergeCell ref="G5:G6"/>
    <mergeCell ref="H5:H6"/>
  </mergeCells>
  <printOptions horizontalCentered="1"/>
  <pageMargins left="0.35433070866141736" right="0.35433070866141736" top="0.27559055118110237" bottom="0.27559055118110237" header="0" footer="0"/>
  <pageSetup paperSize="9" scale="81" orientation="landscape" horizontalDpi="300" verticalDpi="300" r:id="rId1"/>
  <headerFooter alignWithMargins="0"/>
  <rowBreaks count="1" manualBreakCount="1">
    <brk id="30" max="22" man="1"/>
  </rowBreaks>
  <ignoredErrors>
    <ignoredError sqref="D29"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8"/>
  <sheetViews>
    <sheetView rightToLeft="1" zoomScale="150" zoomScaleNormal="150" zoomScaleSheetLayoutView="106" workbookViewId="0">
      <selection activeCell="B11" sqref="B11:E11"/>
    </sheetView>
  </sheetViews>
  <sheetFormatPr defaultRowHeight="15.75" x14ac:dyDescent="0.4"/>
  <cols>
    <col min="1" max="1" width="9.140625" style="166"/>
    <col min="2" max="2" width="21" style="166" customWidth="1"/>
    <col min="3" max="7" width="10.7109375" style="166" customWidth="1"/>
    <col min="8" max="9" width="10" style="166" customWidth="1"/>
    <col min="10" max="22" width="4.7109375" style="166" customWidth="1"/>
    <col min="23" max="257" width="9.140625" style="166"/>
    <col min="258" max="258" width="21" style="166" customWidth="1"/>
    <col min="259" max="263" width="10.7109375" style="166" customWidth="1"/>
    <col min="264" max="265" width="10" style="166" customWidth="1"/>
    <col min="266" max="278" width="4.7109375" style="166" customWidth="1"/>
    <col min="279" max="513" width="9.140625" style="166"/>
    <col min="514" max="514" width="21" style="166" customWidth="1"/>
    <col min="515" max="519" width="10.7109375" style="166" customWidth="1"/>
    <col min="520" max="521" width="10" style="166" customWidth="1"/>
    <col min="522" max="534" width="4.7109375" style="166" customWidth="1"/>
    <col min="535" max="769" width="9.140625" style="166"/>
    <col min="770" max="770" width="21" style="166" customWidth="1"/>
    <col min="771" max="775" width="10.7109375" style="166" customWidth="1"/>
    <col min="776" max="777" width="10" style="166" customWidth="1"/>
    <col min="778" max="790" width="4.7109375" style="166" customWidth="1"/>
    <col min="791" max="1025" width="9.140625" style="166"/>
    <col min="1026" max="1026" width="21" style="166" customWidth="1"/>
    <col min="1027" max="1031" width="10.7109375" style="166" customWidth="1"/>
    <col min="1032" max="1033" width="10" style="166" customWidth="1"/>
    <col min="1034" max="1046" width="4.7109375" style="166" customWidth="1"/>
    <col min="1047" max="1281" width="9.140625" style="166"/>
    <col min="1282" max="1282" width="21" style="166" customWidth="1"/>
    <col min="1283" max="1287" width="10.7109375" style="166" customWidth="1"/>
    <col min="1288" max="1289" width="10" style="166" customWidth="1"/>
    <col min="1290" max="1302" width="4.7109375" style="166" customWidth="1"/>
    <col min="1303" max="1537" width="9.140625" style="166"/>
    <col min="1538" max="1538" width="21" style="166" customWidth="1"/>
    <col min="1539" max="1543" width="10.7109375" style="166" customWidth="1"/>
    <col min="1544" max="1545" width="10" style="166" customWidth="1"/>
    <col min="1546" max="1558" width="4.7109375" style="166" customWidth="1"/>
    <col min="1559" max="1793" width="9.140625" style="166"/>
    <col min="1794" max="1794" width="21" style="166" customWidth="1"/>
    <col min="1795" max="1799" width="10.7109375" style="166" customWidth="1"/>
    <col min="1800" max="1801" width="10" style="166" customWidth="1"/>
    <col min="1802" max="1814" width="4.7109375" style="166" customWidth="1"/>
    <col min="1815" max="2049" width="9.140625" style="166"/>
    <col min="2050" max="2050" width="21" style="166" customWidth="1"/>
    <col min="2051" max="2055" width="10.7109375" style="166" customWidth="1"/>
    <col min="2056" max="2057" width="10" style="166" customWidth="1"/>
    <col min="2058" max="2070" width="4.7109375" style="166" customWidth="1"/>
    <col min="2071" max="2305" width="9.140625" style="166"/>
    <col min="2306" max="2306" width="21" style="166" customWidth="1"/>
    <col min="2307" max="2311" width="10.7109375" style="166" customWidth="1"/>
    <col min="2312" max="2313" width="10" style="166" customWidth="1"/>
    <col min="2314" max="2326" width="4.7109375" style="166" customWidth="1"/>
    <col min="2327" max="2561" width="9.140625" style="166"/>
    <col min="2562" max="2562" width="21" style="166" customWidth="1"/>
    <col min="2563" max="2567" width="10.7109375" style="166" customWidth="1"/>
    <col min="2568" max="2569" width="10" style="166" customWidth="1"/>
    <col min="2570" max="2582" width="4.7109375" style="166" customWidth="1"/>
    <col min="2583" max="2817" width="9.140625" style="166"/>
    <col min="2818" max="2818" width="21" style="166" customWidth="1"/>
    <col min="2819" max="2823" width="10.7109375" style="166" customWidth="1"/>
    <col min="2824" max="2825" width="10" style="166" customWidth="1"/>
    <col min="2826" max="2838" width="4.7109375" style="166" customWidth="1"/>
    <col min="2839" max="3073" width="9.140625" style="166"/>
    <col min="3074" max="3074" width="21" style="166" customWidth="1"/>
    <col min="3075" max="3079" width="10.7109375" style="166" customWidth="1"/>
    <col min="3080" max="3081" width="10" style="166" customWidth="1"/>
    <col min="3082" max="3094" width="4.7109375" style="166" customWidth="1"/>
    <col min="3095" max="3329" width="9.140625" style="166"/>
    <col min="3330" max="3330" width="21" style="166" customWidth="1"/>
    <col min="3331" max="3335" width="10.7109375" style="166" customWidth="1"/>
    <col min="3336" max="3337" width="10" style="166" customWidth="1"/>
    <col min="3338" max="3350" width="4.7109375" style="166" customWidth="1"/>
    <col min="3351" max="3585" width="9.140625" style="166"/>
    <col min="3586" max="3586" width="21" style="166" customWidth="1"/>
    <col min="3587" max="3591" width="10.7109375" style="166" customWidth="1"/>
    <col min="3592" max="3593" width="10" style="166" customWidth="1"/>
    <col min="3594" max="3606" width="4.7109375" style="166" customWidth="1"/>
    <col min="3607" max="3841" width="9.140625" style="166"/>
    <col min="3842" max="3842" width="21" style="166" customWidth="1"/>
    <col min="3843" max="3847" width="10.7109375" style="166" customWidth="1"/>
    <col min="3848" max="3849" width="10" style="166" customWidth="1"/>
    <col min="3850" max="3862" width="4.7109375" style="166" customWidth="1"/>
    <col min="3863" max="4097" width="9.140625" style="166"/>
    <col min="4098" max="4098" width="21" style="166" customWidth="1"/>
    <col min="4099" max="4103" width="10.7109375" style="166" customWidth="1"/>
    <col min="4104" max="4105" width="10" style="166" customWidth="1"/>
    <col min="4106" max="4118" width="4.7109375" style="166" customWidth="1"/>
    <col min="4119" max="4353" width="9.140625" style="166"/>
    <col min="4354" max="4354" width="21" style="166" customWidth="1"/>
    <col min="4355" max="4359" width="10.7109375" style="166" customWidth="1"/>
    <col min="4360" max="4361" width="10" style="166" customWidth="1"/>
    <col min="4362" max="4374" width="4.7109375" style="166" customWidth="1"/>
    <col min="4375" max="4609" width="9.140625" style="166"/>
    <col min="4610" max="4610" width="21" style="166" customWidth="1"/>
    <col min="4611" max="4615" width="10.7109375" style="166" customWidth="1"/>
    <col min="4616" max="4617" width="10" style="166" customWidth="1"/>
    <col min="4618" max="4630" width="4.7109375" style="166" customWidth="1"/>
    <col min="4631" max="4865" width="9.140625" style="166"/>
    <col min="4866" max="4866" width="21" style="166" customWidth="1"/>
    <col min="4867" max="4871" width="10.7109375" style="166" customWidth="1"/>
    <col min="4872" max="4873" width="10" style="166" customWidth="1"/>
    <col min="4874" max="4886" width="4.7109375" style="166" customWidth="1"/>
    <col min="4887" max="5121" width="9.140625" style="166"/>
    <col min="5122" max="5122" width="21" style="166" customWidth="1"/>
    <col min="5123" max="5127" width="10.7109375" style="166" customWidth="1"/>
    <col min="5128" max="5129" width="10" style="166" customWidth="1"/>
    <col min="5130" max="5142" width="4.7109375" style="166" customWidth="1"/>
    <col min="5143" max="5377" width="9.140625" style="166"/>
    <col min="5378" max="5378" width="21" style="166" customWidth="1"/>
    <col min="5379" max="5383" width="10.7109375" style="166" customWidth="1"/>
    <col min="5384" max="5385" width="10" style="166" customWidth="1"/>
    <col min="5386" max="5398" width="4.7109375" style="166" customWidth="1"/>
    <col min="5399" max="5633" width="9.140625" style="166"/>
    <col min="5634" max="5634" width="21" style="166" customWidth="1"/>
    <col min="5635" max="5639" width="10.7109375" style="166" customWidth="1"/>
    <col min="5640" max="5641" width="10" style="166" customWidth="1"/>
    <col min="5642" max="5654" width="4.7109375" style="166" customWidth="1"/>
    <col min="5655" max="5889" width="9.140625" style="166"/>
    <col min="5890" max="5890" width="21" style="166" customWidth="1"/>
    <col min="5891" max="5895" width="10.7109375" style="166" customWidth="1"/>
    <col min="5896" max="5897" width="10" style="166" customWidth="1"/>
    <col min="5898" max="5910" width="4.7109375" style="166" customWidth="1"/>
    <col min="5911" max="6145" width="9.140625" style="166"/>
    <col min="6146" max="6146" width="21" style="166" customWidth="1"/>
    <col min="6147" max="6151" width="10.7109375" style="166" customWidth="1"/>
    <col min="6152" max="6153" width="10" style="166" customWidth="1"/>
    <col min="6154" max="6166" width="4.7109375" style="166" customWidth="1"/>
    <col min="6167" max="6401" width="9.140625" style="166"/>
    <col min="6402" max="6402" width="21" style="166" customWidth="1"/>
    <col min="6403" max="6407" width="10.7109375" style="166" customWidth="1"/>
    <col min="6408" max="6409" width="10" style="166" customWidth="1"/>
    <col min="6410" max="6422" width="4.7109375" style="166" customWidth="1"/>
    <col min="6423" max="6657" width="9.140625" style="166"/>
    <col min="6658" max="6658" width="21" style="166" customWidth="1"/>
    <col min="6659" max="6663" width="10.7109375" style="166" customWidth="1"/>
    <col min="6664" max="6665" width="10" style="166" customWidth="1"/>
    <col min="6666" max="6678" width="4.7109375" style="166" customWidth="1"/>
    <col min="6679" max="6913" width="9.140625" style="166"/>
    <col min="6914" max="6914" width="21" style="166" customWidth="1"/>
    <col min="6915" max="6919" width="10.7109375" style="166" customWidth="1"/>
    <col min="6920" max="6921" width="10" style="166" customWidth="1"/>
    <col min="6922" max="6934" width="4.7109375" style="166" customWidth="1"/>
    <col min="6935" max="7169" width="9.140625" style="166"/>
    <col min="7170" max="7170" width="21" style="166" customWidth="1"/>
    <col min="7171" max="7175" width="10.7109375" style="166" customWidth="1"/>
    <col min="7176" max="7177" width="10" style="166" customWidth="1"/>
    <col min="7178" max="7190" width="4.7109375" style="166" customWidth="1"/>
    <col min="7191" max="7425" width="9.140625" style="166"/>
    <col min="7426" max="7426" width="21" style="166" customWidth="1"/>
    <col min="7427" max="7431" width="10.7109375" style="166" customWidth="1"/>
    <col min="7432" max="7433" width="10" style="166" customWidth="1"/>
    <col min="7434" max="7446" width="4.7109375" style="166" customWidth="1"/>
    <col min="7447" max="7681" width="9.140625" style="166"/>
    <col min="7682" max="7682" width="21" style="166" customWidth="1"/>
    <col min="7683" max="7687" width="10.7109375" style="166" customWidth="1"/>
    <col min="7688" max="7689" width="10" style="166" customWidth="1"/>
    <col min="7690" max="7702" width="4.7109375" style="166" customWidth="1"/>
    <col min="7703" max="7937" width="9.140625" style="166"/>
    <col min="7938" max="7938" width="21" style="166" customWidth="1"/>
    <col min="7939" max="7943" width="10.7109375" style="166" customWidth="1"/>
    <col min="7944" max="7945" width="10" style="166" customWidth="1"/>
    <col min="7946" max="7958" width="4.7109375" style="166" customWidth="1"/>
    <col min="7959" max="8193" width="9.140625" style="166"/>
    <col min="8194" max="8194" width="21" style="166" customWidth="1"/>
    <col min="8195" max="8199" width="10.7109375" style="166" customWidth="1"/>
    <col min="8200" max="8201" width="10" style="166" customWidth="1"/>
    <col min="8202" max="8214" width="4.7109375" style="166" customWidth="1"/>
    <col min="8215" max="8449" width="9.140625" style="166"/>
    <col min="8450" max="8450" width="21" style="166" customWidth="1"/>
    <col min="8451" max="8455" width="10.7109375" style="166" customWidth="1"/>
    <col min="8456" max="8457" width="10" style="166" customWidth="1"/>
    <col min="8458" max="8470" width="4.7109375" style="166" customWidth="1"/>
    <col min="8471" max="8705" width="9.140625" style="166"/>
    <col min="8706" max="8706" width="21" style="166" customWidth="1"/>
    <col min="8707" max="8711" width="10.7109375" style="166" customWidth="1"/>
    <col min="8712" max="8713" width="10" style="166" customWidth="1"/>
    <col min="8714" max="8726" width="4.7109375" style="166" customWidth="1"/>
    <col min="8727" max="8961" width="9.140625" style="166"/>
    <col min="8962" max="8962" width="21" style="166" customWidth="1"/>
    <col min="8963" max="8967" width="10.7109375" style="166" customWidth="1"/>
    <col min="8968" max="8969" width="10" style="166" customWidth="1"/>
    <col min="8970" max="8982" width="4.7109375" style="166" customWidth="1"/>
    <col min="8983" max="9217" width="9.140625" style="166"/>
    <col min="9218" max="9218" width="21" style="166" customWidth="1"/>
    <col min="9219" max="9223" width="10.7109375" style="166" customWidth="1"/>
    <col min="9224" max="9225" width="10" style="166" customWidth="1"/>
    <col min="9226" max="9238" width="4.7109375" style="166" customWidth="1"/>
    <col min="9239" max="9473" width="9.140625" style="166"/>
    <col min="9474" max="9474" width="21" style="166" customWidth="1"/>
    <col min="9475" max="9479" width="10.7109375" style="166" customWidth="1"/>
    <col min="9480" max="9481" width="10" style="166" customWidth="1"/>
    <col min="9482" max="9494" width="4.7109375" style="166" customWidth="1"/>
    <col min="9495" max="9729" width="9.140625" style="166"/>
    <col min="9730" max="9730" width="21" style="166" customWidth="1"/>
    <col min="9731" max="9735" width="10.7109375" style="166" customWidth="1"/>
    <col min="9736" max="9737" width="10" style="166" customWidth="1"/>
    <col min="9738" max="9750" width="4.7109375" style="166" customWidth="1"/>
    <col min="9751" max="9985" width="9.140625" style="166"/>
    <col min="9986" max="9986" width="21" style="166" customWidth="1"/>
    <col min="9987" max="9991" width="10.7109375" style="166" customWidth="1"/>
    <col min="9992" max="9993" width="10" style="166" customWidth="1"/>
    <col min="9994" max="10006" width="4.7109375" style="166" customWidth="1"/>
    <col min="10007" max="10241" width="9.140625" style="166"/>
    <col min="10242" max="10242" width="21" style="166" customWidth="1"/>
    <col min="10243" max="10247" width="10.7109375" style="166" customWidth="1"/>
    <col min="10248" max="10249" width="10" style="166" customWidth="1"/>
    <col min="10250" max="10262" width="4.7109375" style="166" customWidth="1"/>
    <col min="10263" max="10497" width="9.140625" style="166"/>
    <col min="10498" max="10498" width="21" style="166" customWidth="1"/>
    <col min="10499" max="10503" width="10.7109375" style="166" customWidth="1"/>
    <col min="10504" max="10505" width="10" style="166" customWidth="1"/>
    <col min="10506" max="10518" width="4.7109375" style="166" customWidth="1"/>
    <col min="10519" max="10753" width="9.140625" style="166"/>
    <col min="10754" max="10754" width="21" style="166" customWidth="1"/>
    <col min="10755" max="10759" width="10.7109375" style="166" customWidth="1"/>
    <col min="10760" max="10761" width="10" style="166" customWidth="1"/>
    <col min="10762" max="10774" width="4.7109375" style="166" customWidth="1"/>
    <col min="10775" max="11009" width="9.140625" style="166"/>
    <col min="11010" max="11010" width="21" style="166" customWidth="1"/>
    <col min="11011" max="11015" width="10.7109375" style="166" customWidth="1"/>
    <col min="11016" max="11017" width="10" style="166" customWidth="1"/>
    <col min="11018" max="11030" width="4.7109375" style="166" customWidth="1"/>
    <col min="11031" max="11265" width="9.140625" style="166"/>
    <col min="11266" max="11266" width="21" style="166" customWidth="1"/>
    <col min="11267" max="11271" width="10.7109375" style="166" customWidth="1"/>
    <col min="11272" max="11273" width="10" style="166" customWidth="1"/>
    <col min="11274" max="11286" width="4.7109375" style="166" customWidth="1"/>
    <col min="11287" max="11521" width="9.140625" style="166"/>
    <col min="11522" max="11522" width="21" style="166" customWidth="1"/>
    <col min="11523" max="11527" width="10.7109375" style="166" customWidth="1"/>
    <col min="11528" max="11529" width="10" style="166" customWidth="1"/>
    <col min="11530" max="11542" width="4.7109375" style="166" customWidth="1"/>
    <col min="11543" max="11777" width="9.140625" style="166"/>
    <col min="11778" max="11778" width="21" style="166" customWidth="1"/>
    <col min="11779" max="11783" width="10.7109375" style="166" customWidth="1"/>
    <col min="11784" max="11785" width="10" style="166" customWidth="1"/>
    <col min="11786" max="11798" width="4.7109375" style="166" customWidth="1"/>
    <col min="11799" max="12033" width="9.140625" style="166"/>
    <col min="12034" max="12034" width="21" style="166" customWidth="1"/>
    <col min="12035" max="12039" width="10.7109375" style="166" customWidth="1"/>
    <col min="12040" max="12041" width="10" style="166" customWidth="1"/>
    <col min="12042" max="12054" width="4.7109375" style="166" customWidth="1"/>
    <col min="12055" max="12289" width="9.140625" style="166"/>
    <col min="12290" max="12290" width="21" style="166" customWidth="1"/>
    <col min="12291" max="12295" width="10.7109375" style="166" customWidth="1"/>
    <col min="12296" max="12297" width="10" style="166" customWidth="1"/>
    <col min="12298" max="12310" width="4.7109375" style="166" customWidth="1"/>
    <col min="12311" max="12545" width="9.140625" style="166"/>
    <col min="12546" max="12546" width="21" style="166" customWidth="1"/>
    <col min="12547" max="12551" width="10.7109375" style="166" customWidth="1"/>
    <col min="12552" max="12553" width="10" style="166" customWidth="1"/>
    <col min="12554" max="12566" width="4.7109375" style="166" customWidth="1"/>
    <col min="12567" max="12801" width="9.140625" style="166"/>
    <col min="12802" max="12802" width="21" style="166" customWidth="1"/>
    <col min="12803" max="12807" width="10.7109375" style="166" customWidth="1"/>
    <col min="12808" max="12809" width="10" style="166" customWidth="1"/>
    <col min="12810" max="12822" width="4.7109375" style="166" customWidth="1"/>
    <col min="12823" max="13057" width="9.140625" style="166"/>
    <col min="13058" max="13058" width="21" style="166" customWidth="1"/>
    <col min="13059" max="13063" width="10.7109375" style="166" customWidth="1"/>
    <col min="13064" max="13065" width="10" style="166" customWidth="1"/>
    <col min="13066" max="13078" width="4.7109375" style="166" customWidth="1"/>
    <col min="13079" max="13313" width="9.140625" style="166"/>
    <col min="13314" max="13314" width="21" style="166" customWidth="1"/>
    <col min="13315" max="13319" width="10.7109375" style="166" customWidth="1"/>
    <col min="13320" max="13321" width="10" style="166" customWidth="1"/>
    <col min="13322" max="13334" width="4.7109375" style="166" customWidth="1"/>
    <col min="13335" max="13569" width="9.140625" style="166"/>
    <col min="13570" max="13570" width="21" style="166" customWidth="1"/>
    <col min="13571" max="13575" width="10.7109375" style="166" customWidth="1"/>
    <col min="13576" max="13577" width="10" style="166" customWidth="1"/>
    <col min="13578" max="13590" width="4.7109375" style="166" customWidth="1"/>
    <col min="13591" max="13825" width="9.140625" style="166"/>
    <col min="13826" max="13826" width="21" style="166" customWidth="1"/>
    <col min="13827" max="13831" width="10.7109375" style="166" customWidth="1"/>
    <col min="13832" max="13833" width="10" style="166" customWidth="1"/>
    <col min="13834" max="13846" width="4.7109375" style="166" customWidth="1"/>
    <col min="13847" max="14081" width="9.140625" style="166"/>
    <col min="14082" max="14082" width="21" style="166" customWidth="1"/>
    <col min="14083" max="14087" width="10.7109375" style="166" customWidth="1"/>
    <col min="14088" max="14089" width="10" style="166" customWidth="1"/>
    <col min="14090" max="14102" width="4.7109375" style="166" customWidth="1"/>
    <col min="14103" max="14337" width="9.140625" style="166"/>
    <col min="14338" max="14338" width="21" style="166" customWidth="1"/>
    <col min="14339" max="14343" width="10.7109375" style="166" customWidth="1"/>
    <col min="14344" max="14345" width="10" style="166" customWidth="1"/>
    <col min="14346" max="14358" width="4.7109375" style="166" customWidth="1"/>
    <col min="14359" max="14593" width="9.140625" style="166"/>
    <col min="14594" max="14594" width="21" style="166" customWidth="1"/>
    <col min="14595" max="14599" width="10.7109375" style="166" customWidth="1"/>
    <col min="14600" max="14601" width="10" style="166" customWidth="1"/>
    <col min="14602" max="14614" width="4.7109375" style="166" customWidth="1"/>
    <col min="14615" max="14849" width="9.140625" style="166"/>
    <col min="14850" max="14850" width="21" style="166" customWidth="1"/>
    <col min="14851" max="14855" width="10.7109375" style="166" customWidth="1"/>
    <col min="14856" max="14857" width="10" style="166" customWidth="1"/>
    <col min="14858" max="14870" width="4.7109375" style="166" customWidth="1"/>
    <col min="14871" max="15105" width="9.140625" style="166"/>
    <col min="15106" max="15106" width="21" style="166" customWidth="1"/>
    <col min="15107" max="15111" width="10.7109375" style="166" customWidth="1"/>
    <col min="15112" max="15113" width="10" style="166" customWidth="1"/>
    <col min="15114" max="15126" width="4.7109375" style="166" customWidth="1"/>
    <col min="15127" max="15361" width="9.140625" style="166"/>
    <col min="15362" max="15362" width="21" style="166" customWidth="1"/>
    <col min="15363" max="15367" width="10.7109375" style="166" customWidth="1"/>
    <col min="15368" max="15369" width="10" style="166" customWidth="1"/>
    <col min="15370" max="15382" width="4.7109375" style="166" customWidth="1"/>
    <col min="15383" max="15617" width="9.140625" style="166"/>
    <col min="15618" max="15618" width="21" style="166" customWidth="1"/>
    <col min="15619" max="15623" width="10.7109375" style="166" customWidth="1"/>
    <col min="15624" max="15625" width="10" style="166" customWidth="1"/>
    <col min="15626" max="15638" width="4.7109375" style="166" customWidth="1"/>
    <col min="15639" max="15873" width="9.140625" style="166"/>
    <col min="15874" max="15874" width="21" style="166" customWidth="1"/>
    <col min="15875" max="15879" width="10.7109375" style="166" customWidth="1"/>
    <col min="15880" max="15881" width="10" style="166" customWidth="1"/>
    <col min="15882" max="15894" width="4.7109375" style="166" customWidth="1"/>
    <col min="15895" max="16129" width="9.140625" style="166"/>
    <col min="16130" max="16130" width="21" style="166" customWidth="1"/>
    <col min="16131" max="16135" width="10.7109375" style="166" customWidth="1"/>
    <col min="16136" max="16137" width="10" style="166" customWidth="1"/>
    <col min="16138" max="16150" width="4.7109375" style="166" customWidth="1"/>
    <col min="16151" max="16384" width="9.140625" style="166"/>
  </cols>
  <sheetData>
    <row r="1" spans="1:9" ht="21" x14ac:dyDescent="0.55000000000000004">
      <c r="I1" s="142" t="s">
        <v>64</v>
      </c>
    </row>
    <row r="2" spans="1:9" s="142" customFormat="1" ht="24" customHeight="1" x14ac:dyDescent="0.55000000000000004">
      <c r="B2" s="743" t="s">
        <v>474</v>
      </c>
      <c r="C2" s="743"/>
      <c r="D2" s="743"/>
      <c r="E2" s="743"/>
      <c r="F2" s="743"/>
      <c r="G2" s="743"/>
      <c r="H2" s="743"/>
      <c r="I2" s="743"/>
    </row>
    <row r="3" spans="1:9" ht="21.75" customHeight="1" x14ac:dyDescent="0.4">
      <c r="A3" s="127" t="s">
        <v>235</v>
      </c>
      <c r="B3" s="759" t="s">
        <v>343</v>
      </c>
      <c r="C3" s="759"/>
      <c r="D3" s="759"/>
      <c r="E3" s="759"/>
      <c r="F3" s="744" t="s">
        <v>236</v>
      </c>
      <c r="G3" s="744"/>
      <c r="H3" s="744"/>
      <c r="I3" s="744"/>
    </row>
    <row r="4" spans="1:9" ht="19.5" x14ac:dyDescent="0.4">
      <c r="A4" s="169">
        <v>1</v>
      </c>
      <c r="B4" s="758" t="s">
        <v>237</v>
      </c>
      <c r="C4" s="758"/>
      <c r="D4" s="758"/>
      <c r="E4" s="758"/>
      <c r="F4" s="758" t="s">
        <v>237</v>
      </c>
      <c r="G4" s="758"/>
      <c r="H4" s="758"/>
      <c r="I4" s="758"/>
    </row>
    <row r="5" spans="1:9" ht="19.5" x14ac:dyDescent="0.4">
      <c r="A5" s="169">
        <v>2</v>
      </c>
      <c r="B5" s="758" t="s">
        <v>237</v>
      </c>
      <c r="C5" s="758"/>
      <c r="D5" s="758"/>
      <c r="E5" s="758"/>
      <c r="F5" s="758" t="s">
        <v>237</v>
      </c>
      <c r="G5" s="758"/>
      <c r="H5" s="758"/>
      <c r="I5" s="758"/>
    </row>
    <row r="6" spans="1:9" ht="19.5" x14ac:dyDescent="0.4">
      <c r="A6" s="169">
        <v>3</v>
      </c>
      <c r="B6" s="758" t="s">
        <v>237</v>
      </c>
      <c r="C6" s="758"/>
      <c r="D6" s="758"/>
      <c r="E6" s="758"/>
      <c r="F6" s="758" t="s">
        <v>237</v>
      </c>
      <c r="G6" s="758"/>
      <c r="H6" s="758"/>
      <c r="I6" s="758"/>
    </row>
    <row r="7" spans="1:9" ht="19.5" x14ac:dyDescent="0.4">
      <c r="A7" s="169">
        <v>4</v>
      </c>
      <c r="B7" s="758" t="s">
        <v>237</v>
      </c>
      <c r="C7" s="758"/>
      <c r="D7" s="758"/>
      <c r="E7" s="758"/>
      <c r="F7" s="758" t="s">
        <v>237</v>
      </c>
      <c r="G7" s="758"/>
      <c r="H7" s="758"/>
      <c r="I7" s="758"/>
    </row>
    <row r="8" spans="1:9" ht="19.5" x14ac:dyDescent="0.4">
      <c r="A8" s="169">
        <v>5</v>
      </c>
      <c r="B8" s="758" t="s">
        <v>237</v>
      </c>
      <c r="C8" s="758"/>
      <c r="D8" s="758"/>
      <c r="E8" s="758"/>
      <c r="F8" s="758" t="s">
        <v>237</v>
      </c>
      <c r="G8" s="758"/>
      <c r="H8" s="758"/>
      <c r="I8" s="758"/>
    </row>
    <row r="9" spans="1:9" ht="19.5" x14ac:dyDescent="0.4">
      <c r="A9" s="169">
        <v>6</v>
      </c>
      <c r="B9" s="758" t="s">
        <v>237</v>
      </c>
      <c r="C9" s="758"/>
      <c r="D9" s="758"/>
      <c r="E9" s="758"/>
      <c r="F9" s="758" t="s">
        <v>237</v>
      </c>
      <c r="G9" s="758"/>
      <c r="H9" s="758"/>
      <c r="I9" s="758"/>
    </row>
    <row r="10" spans="1:9" ht="19.5" x14ac:dyDescent="0.4">
      <c r="A10" s="169">
        <v>7</v>
      </c>
      <c r="B10" s="758" t="s">
        <v>237</v>
      </c>
      <c r="C10" s="758"/>
      <c r="D10" s="758"/>
      <c r="E10" s="758"/>
      <c r="F10" s="758" t="s">
        <v>237</v>
      </c>
      <c r="G10" s="758"/>
      <c r="H10" s="758"/>
      <c r="I10" s="758"/>
    </row>
    <row r="11" spans="1:9" ht="19.5" x14ac:dyDescent="0.4">
      <c r="A11" s="169" t="s">
        <v>238</v>
      </c>
      <c r="B11" s="758" t="s">
        <v>237</v>
      </c>
      <c r="C11" s="758"/>
      <c r="D11" s="758"/>
      <c r="E11" s="758"/>
      <c r="F11" s="758" t="s">
        <v>237</v>
      </c>
      <c r="G11" s="758"/>
      <c r="H11" s="758"/>
      <c r="I11" s="758"/>
    </row>
    <row r="12" spans="1:9" ht="19.5" x14ac:dyDescent="0.4">
      <c r="A12" s="169" t="s">
        <v>238</v>
      </c>
      <c r="B12" s="758" t="s">
        <v>237</v>
      </c>
      <c r="C12" s="758"/>
      <c r="D12" s="758"/>
      <c r="E12" s="758"/>
      <c r="F12" s="758" t="s">
        <v>237</v>
      </c>
      <c r="G12" s="758"/>
      <c r="H12" s="758"/>
      <c r="I12" s="758"/>
    </row>
    <row r="13" spans="1:9" ht="19.5" x14ac:dyDescent="0.4">
      <c r="A13" s="169" t="s">
        <v>238</v>
      </c>
      <c r="B13" s="758" t="s">
        <v>237</v>
      </c>
      <c r="C13" s="758"/>
      <c r="D13" s="758"/>
      <c r="E13" s="758"/>
      <c r="F13" s="758" t="s">
        <v>237</v>
      </c>
      <c r="G13" s="758"/>
      <c r="H13" s="758"/>
      <c r="I13" s="758"/>
    </row>
    <row r="14" spans="1:9" ht="19.5" x14ac:dyDescent="0.4">
      <c r="A14" s="169" t="s">
        <v>238</v>
      </c>
      <c r="B14" s="758" t="s">
        <v>237</v>
      </c>
      <c r="C14" s="758"/>
      <c r="D14" s="758"/>
      <c r="E14" s="758"/>
      <c r="F14" s="758" t="s">
        <v>237</v>
      </c>
      <c r="G14" s="758"/>
      <c r="H14" s="758"/>
      <c r="I14" s="758"/>
    </row>
    <row r="15" spans="1:9" ht="19.5" x14ac:dyDescent="0.4">
      <c r="A15" s="169" t="s">
        <v>238</v>
      </c>
      <c r="B15" s="758" t="s">
        <v>237</v>
      </c>
      <c r="C15" s="758"/>
      <c r="D15" s="758"/>
      <c r="E15" s="758"/>
      <c r="F15" s="758" t="s">
        <v>237</v>
      </c>
      <c r="G15" s="758"/>
      <c r="H15" s="758"/>
      <c r="I15" s="758"/>
    </row>
    <row r="16" spans="1:9" ht="19.5" x14ac:dyDescent="0.4">
      <c r="A16" s="169" t="s">
        <v>23</v>
      </c>
      <c r="B16" s="758">
        <f>SUM(B4:E15)</f>
        <v>0</v>
      </c>
      <c r="C16" s="758"/>
      <c r="D16" s="758"/>
      <c r="E16" s="758"/>
      <c r="F16" s="758">
        <f>SUM(F4:I15)</f>
        <v>0</v>
      </c>
      <c r="G16" s="758"/>
      <c r="H16" s="758"/>
      <c r="I16" s="758"/>
    </row>
    <row r="18" spans="1:9" ht="26.25" x14ac:dyDescent="0.65">
      <c r="A18" s="760" t="s">
        <v>239</v>
      </c>
      <c r="B18" s="761"/>
      <c r="C18" s="761"/>
      <c r="D18" s="761"/>
      <c r="E18" s="761"/>
      <c r="F18" s="761"/>
      <c r="G18" s="761"/>
      <c r="H18" s="761"/>
      <c r="I18" s="761"/>
    </row>
  </sheetData>
  <mergeCells count="30">
    <mergeCell ref="B15:E15"/>
    <mergeCell ref="F15:I15"/>
    <mergeCell ref="B16:E16"/>
    <mergeCell ref="F16:I16"/>
    <mergeCell ref="A18:I18"/>
    <mergeCell ref="B12:E12"/>
    <mergeCell ref="F12:I12"/>
    <mergeCell ref="B13:E13"/>
    <mergeCell ref="F13:I13"/>
    <mergeCell ref="B14:E14"/>
    <mergeCell ref="F14:I14"/>
    <mergeCell ref="B9:E9"/>
    <mergeCell ref="F9:I9"/>
    <mergeCell ref="B10:E10"/>
    <mergeCell ref="F10:I10"/>
    <mergeCell ref="B11:E11"/>
    <mergeCell ref="F11:I11"/>
    <mergeCell ref="B6:E6"/>
    <mergeCell ref="F6:I6"/>
    <mergeCell ref="B7:E7"/>
    <mergeCell ref="F7:I7"/>
    <mergeCell ref="B8:E8"/>
    <mergeCell ref="F8:I8"/>
    <mergeCell ref="B5:E5"/>
    <mergeCell ref="F5:I5"/>
    <mergeCell ref="B2:I2"/>
    <mergeCell ref="B3:E3"/>
    <mergeCell ref="F3:I3"/>
    <mergeCell ref="B4:E4"/>
    <mergeCell ref="F4:I4"/>
  </mergeCells>
  <printOptions horizontalCentered="1"/>
  <pageMargins left="0.35433070866141736" right="0.35433070866141736" top="0.27559055118110237" bottom="0.27559055118110237" header="0" footer="0"/>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
  <sheetViews>
    <sheetView rightToLeft="1" zoomScale="130" zoomScaleNormal="130" workbookViewId="0">
      <selection activeCell="B5" sqref="B5"/>
    </sheetView>
  </sheetViews>
  <sheetFormatPr defaultRowHeight="15.75" x14ac:dyDescent="0.4"/>
  <cols>
    <col min="1" max="1" width="10.28515625" style="166" customWidth="1"/>
    <col min="2" max="4" width="10.7109375" style="166" customWidth="1"/>
    <col min="5" max="5" width="16" style="166" customWidth="1"/>
    <col min="6" max="7" width="10.7109375" style="166" customWidth="1"/>
    <col min="8" max="8" width="10" style="166" customWidth="1"/>
    <col min="9" max="9" width="10.85546875" style="166" customWidth="1"/>
    <col min="10" max="10" width="17.42578125" style="166" customWidth="1"/>
    <col min="11" max="22" width="4.7109375" style="166" customWidth="1"/>
    <col min="23" max="256" width="9.140625" style="166"/>
    <col min="257" max="257" width="10.28515625" style="166" customWidth="1"/>
    <col min="258" max="260" width="10.7109375" style="166" customWidth="1"/>
    <col min="261" max="261" width="16" style="166" customWidth="1"/>
    <col min="262" max="263" width="10.7109375" style="166" customWidth="1"/>
    <col min="264" max="264" width="10" style="166" customWidth="1"/>
    <col min="265" max="265" width="10.85546875" style="166" customWidth="1"/>
    <col min="266" max="266" width="17.42578125" style="166" customWidth="1"/>
    <col min="267" max="278" width="4.7109375" style="166" customWidth="1"/>
    <col min="279" max="512" width="9.140625" style="166"/>
    <col min="513" max="513" width="10.28515625" style="166" customWidth="1"/>
    <col min="514" max="516" width="10.7109375" style="166" customWidth="1"/>
    <col min="517" max="517" width="16" style="166" customWidth="1"/>
    <col min="518" max="519" width="10.7109375" style="166" customWidth="1"/>
    <col min="520" max="520" width="10" style="166" customWidth="1"/>
    <col min="521" max="521" width="10.85546875" style="166" customWidth="1"/>
    <col min="522" max="522" width="17.42578125" style="166" customWidth="1"/>
    <col min="523" max="534" width="4.7109375" style="166" customWidth="1"/>
    <col min="535" max="768" width="9.140625" style="166"/>
    <col min="769" max="769" width="10.28515625" style="166" customWidth="1"/>
    <col min="770" max="772" width="10.7109375" style="166" customWidth="1"/>
    <col min="773" max="773" width="16" style="166" customWidth="1"/>
    <col min="774" max="775" width="10.7109375" style="166" customWidth="1"/>
    <col min="776" max="776" width="10" style="166" customWidth="1"/>
    <col min="777" max="777" width="10.85546875" style="166" customWidth="1"/>
    <col min="778" max="778" width="17.42578125" style="166" customWidth="1"/>
    <col min="779" max="790" width="4.7109375" style="166" customWidth="1"/>
    <col min="791" max="1024" width="9.140625" style="166"/>
    <col min="1025" max="1025" width="10.28515625" style="166" customWidth="1"/>
    <col min="1026" max="1028" width="10.7109375" style="166" customWidth="1"/>
    <col min="1029" max="1029" width="16" style="166" customWidth="1"/>
    <col min="1030" max="1031" width="10.7109375" style="166" customWidth="1"/>
    <col min="1032" max="1032" width="10" style="166" customWidth="1"/>
    <col min="1033" max="1033" width="10.85546875" style="166" customWidth="1"/>
    <col min="1034" max="1034" width="17.42578125" style="166" customWidth="1"/>
    <col min="1035" max="1046" width="4.7109375" style="166" customWidth="1"/>
    <col min="1047" max="1280" width="9.140625" style="166"/>
    <col min="1281" max="1281" width="10.28515625" style="166" customWidth="1"/>
    <col min="1282" max="1284" width="10.7109375" style="166" customWidth="1"/>
    <col min="1285" max="1285" width="16" style="166" customWidth="1"/>
    <col min="1286" max="1287" width="10.7109375" style="166" customWidth="1"/>
    <col min="1288" max="1288" width="10" style="166" customWidth="1"/>
    <col min="1289" max="1289" width="10.85546875" style="166" customWidth="1"/>
    <col min="1290" max="1290" width="17.42578125" style="166" customWidth="1"/>
    <col min="1291" max="1302" width="4.7109375" style="166" customWidth="1"/>
    <col min="1303" max="1536" width="9.140625" style="166"/>
    <col min="1537" max="1537" width="10.28515625" style="166" customWidth="1"/>
    <col min="1538" max="1540" width="10.7109375" style="166" customWidth="1"/>
    <col min="1541" max="1541" width="16" style="166" customWidth="1"/>
    <col min="1542" max="1543" width="10.7109375" style="166" customWidth="1"/>
    <col min="1544" max="1544" width="10" style="166" customWidth="1"/>
    <col min="1545" max="1545" width="10.85546875" style="166" customWidth="1"/>
    <col min="1546" max="1546" width="17.42578125" style="166" customWidth="1"/>
    <col min="1547" max="1558" width="4.7109375" style="166" customWidth="1"/>
    <col min="1559" max="1792" width="9.140625" style="166"/>
    <col min="1793" max="1793" width="10.28515625" style="166" customWidth="1"/>
    <col min="1794" max="1796" width="10.7109375" style="166" customWidth="1"/>
    <col min="1797" max="1797" width="16" style="166" customWidth="1"/>
    <col min="1798" max="1799" width="10.7109375" style="166" customWidth="1"/>
    <col min="1800" max="1800" width="10" style="166" customWidth="1"/>
    <col min="1801" max="1801" width="10.85546875" style="166" customWidth="1"/>
    <col min="1802" max="1802" width="17.42578125" style="166" customWidth="1"/>
    <col min="1803" max="1814" width="4.7109375" style="166" customWidth="1"/>
    <col min="1815" max="2048" width="9.140625" style="166"/>
    <col min="2049" max="2049" width="10.28515625" style="166" customWidth="1"/>
    <col min="2050" max="2052" width="10.7109375" style="166" customWidth="1"/>
    <col min="2053" max="2053" width="16" style="166" customWidth="1"/>
    <col min="2054" max="2055" width="10.7109375" style="166" customWidth="1"/>
    <col min="2056" max="2056" width="10" style="166" customWidth="1"/>
    <col min="2057" max="2057" width="10.85546875" style="166" customWidth="1"/>
    <col min="2058" max="2058" width="17.42578125" style="166" customWidth="1"/>
    <col min="2059" max="2070" width="4.7109375" style="166" customWidth="1"/>
    <col min="2071" max="2304" width="9.140625" style="166"/>
    <col min="2305" max="2305" width="10.28515625" style="166" customWidth="1"/>
    <col min="2306" max="2308" width="10.7109375" style="166" customWidth="1"/>
    <col min="2309" max="2309" width="16" style="166" customWidth="1"/>
    <col min="2310" max="2311" width="10.7109375" style="166" customWidth="1"/>
    <col min="2312" max="2312" width="10" style="166" customWidth="1"/>
    <col min="2313" max="2313" width="10.85546875" style="166" customWidth="1"/>
    <col min="2314" max="2314" width="17.42578125" style="166" customWidth="1"/>
    <col min="2315" max="2326" width="4.7109375" style="166" customWidth="1"/>
    <col min="2327" max="2560" width="9.140625" style="166"/>
    <col min="2561" max="2561" width="10.28515625" style="166" customWidth="1"/>
    <col min="2562" max="2564" width="10.7109375" style="166" customWidth="1"/>
    <col min="2565" max="2565" width="16" style="166" customWidth="1"/>
    <col min="2566" max="2567" width="10.7109375" style="166" customWidth="1"/>
    <col min="2568" max="2568" width="10" style="166" customWidth="1"/>
    <col min="2569" max="2569" width="10.85546875" style="166" customWidth="1"/>
    <col min="2570" max="2570" width="17.42578125" style="166" customWidth="1"/>
    <col min="2571" max="2582" width="4.7109375" style="166" customWidth="1"/>
    <col min="2583" max="2816" width="9.140625" style="166"/>
    <col min="2817" max="2817" width="10.28515625" style="166" customWidth="1"/>
    <col min="2818" max="2820" width="10.7109375" style="166" customWidth="1"/>
    <col min="2821" max="2821" width="16" style="166" customWidth="1"/>
    <col min="2822" max="2823" width="10.7109375" style="166" customWidth="1"/>
    <col min="2824" max="2824" width="10" style="166" customWidth="1"/>
    <col min="2825" max="2825" width="10.85546875" style="166" customWidth="1"/>
    <col min="2826" max="2826" width="17.42578125" style="166" customWidth="1"/>
    <col min="2827" max="2838" width="4.7109375" style="166" customWidth="1"/>
    <col min="2839" max="3072" width="9.140625" style="166"/>
    <col min="3073" max="3073" width="10.28515625" style="166" customWidth="1"/>
    <col min="3074" max="3076" width="10.7109375" style="166" customWidth="1"/>
    <col min="3077" max="3077" width="16" style="166" customWidth="1"/>
    <col min="3078" max="3079" width="10.7109375" style="166" customWidth="1"/>
    <col min="3080" max="3080" width="10" style="166" customWidth="1"/>
    <col min="3081" max="3081" width="10.85546875" style="166" customWidth="1"/>
    <col min="3082" max="3082" width="17.42578125" style="166" customWidth="1"/>
    <col min="3083" max="3094" width="4.7109375" style="166" customWidth="1"/>
    <col min="3095" max="3328" width="9.140625" style="166"/>
    <col min="3329" max="3329" width="10.28515625" style="166" customWidth="1"/>
    <col min="3330" max="3332" width="10.7109375" style="166" customWidth="1"/>
    <col min="3333" max="3333" width="16" style="166" customWidth="1"/>
    <col min="3334" max="3335" width="10.7109375" style="166" customWidth="1"/>
    <col min="3336" max="3336" width="10" style="166" customWidth="1"/>
    <col min="3337" max="3337" width="10.85546875" style="166" customWidth="1"/>
    <col min="3338" max="3338" width="17.42578125" style="166" customWidth="1"/>
    <col min="3339" max="3350" width="4.7109375" style="166" customWidth="1"/>
    <col min="3351" max="3584" width="9.140625" style="166"/>
    <col min="3585" max="3585" width="10.28515625" style="166" customWidth="1"/>
    <col min="3586" max="3588" width="10.7109375" style="166" customWidth="1"/>
    <col min="3589" max="3589" width="16" style="166" customWidth="1"/>
    <col min="3590" max="3591" width="10.7109375" style="166" customWidth="1"/>
    <col min="3592" max="3592" width="10" style="166" customWidth="1"/>
    <col min="3593" max="3593" width="10.85546875" style="166" customWidth="1"/>
    <col min="3594" max="3594" width="17.42578125" style="166" customWidth="1"/>
    <col min="3595" max="3606" width="4.7109375" style="166" customWidth="1"/>
    <col min="3607" max="3840" width="9.140625" style="166"/>
    <col min="3841" max="3841" width="10.28515625" style="166" customWidth="1"/>
    <col min="3842" max="3844" width="10.7109375" style="166" customWidth="1"/>
    <col min="3845" max="3845" width="16" style="166" customWidth="1"/>
    <col min="3846" max="3847" width="10.7109375" style="166" customWidth="1"/>
    <col min="3848" max="3848" width="10" style="166" customWidth="1"/>
    <col min="3849" max="3849" width="10.85546875" style="166" customWidth="1"/>
    <col min="3850" max="3850" width="17.42578125" style="166" customWidth="1"/>
    <col min="3851" max="3862" width="4.7109375" style="166" customWidth="1"/>
    <col min="3863" max="4096" width="9.140625" style="166"/>
    <col min="4097" max="4097" width="10.28515625" style="166" customWidth="1"/>
    <col min="4098" max="4100" width="10.7109375" style="166" customWidth="1"/>
    <col min="4101" max="4101" width="16" style="166" customWidth="1"/>
    <col min="4102" max="4103" width="10.7109375" style="166" customWidth="1"/>
    <col min="4104" max="4104" width="10" style="166" customWidth="1"/>
    <col min="4105" max="4105" width="10.85546875" style="166" customWidth="1"/>
    <col min="4106" max="4106" width="17.42578125" style="166" customWidth="1"/>
    <col min="4107" max="4118" width="4.7109375" style="166" customWidth="1"/>
    <col min="4119" max="4352" width="9.140625" style="166"/>
    <col min="4353" max="4353" width="10.28515625" style="166" customWidth="1"/>
    <col min="4354" max="4356" width="10.7109375" style="166" customWidth="1"/>
    <col min="4357" max="4357" width="16" style="166" customWidth="1"/>
    <col min="4358" max="4359" width="10.7109375" style="166" customWidth="1"/>
    <col min="4360" max="4360" width="10" style="166" customWidth="1"/>
    <col min="4361" max="4361" width="10.85546875" style="166" customWidth="1"/>
    <col min="4362" max="4362" width="17.42578125" style="166" customWidth="1"/>
    <col min="4363" max="4374" width="4.7109375" style="166" customWidth="1"/>
    <col min="4375" max="4608" width="9.140625" style="166"/>
    <col min="4609" max="4609" width="10.28515625" style="166" customWidth="1"/>
    <col min="4610" max="4612" width="10.7109375" style="166" customWidth="1"/>
    <col min="4613" max="4613" width="16" style="166" customWidth="1"/>
    <col min="4614" max="4615" width="10.7109375" style="166" customWidth="1"/>
    <col min="4616" max="4616" width="10" style="166" customWidth="1"/>
    <col min="4617" max="4617" width="10.85546875" style="166" customWidth="1"/>
    <col min="4618" max="4618" width="17.42578125" style="166" customWidth="1"/>
    <col min="4619" max="4630" width="4.7109375" style="166" customWidth="1"/>
    <col min="4631" max="4864" width="9.140625" style="166"/>
    <col min="4865" max="4865" width="10.28515625" style="166" customWidth="1"/>
    <col min="4866" max="4868" width="10.7109375" style="166" customWidth="1"/>
    <col min="4869" max="4869" width="16" style="166" customWidth="1"/>
    <col min="4870" max="4871" width="10.7109375" style="166" customWidth="1"/>
    <col min="4872" max="4872" width="10" style="166" customWidth="1"/>
    <col min="4873" max="4873" width="10.85546875" style="166" customWidth="1"/>
    <col min="4874" max="4874" width="17.42578125" style="166" customWidth="1"/>
    <col min="4875" max="4886" width="4.7109375" style="166" customWidth="1"/>
    <col min="4887" max="5120" width="9.140625" style="166"/>
    <col min="5121" max="5121" width="10.28515625" style="166" customWidth="1"/>
    <col min="5122" max="5124" width="10.7109375" style="166" customWidth="1"/>
    <col min="5125" max="5125" width="16" style="166" customWidth="1"/>
    <col min="5126" max="5127" width="10.7109375" style="166" customWidth="1"/>
    <col min="5128" max="5128" width="10" style="166" customWidth="1"/>
    <col min="5129" max="5129" width="10.85546875" style="166" customWidth="1"/>
    <col min="5130" max="5130" width="17.42578125" style="166" customWidth="1"/>
    <col min="5131" max="5142" width="4.7109375" style="166" customWidth="1"/>
    <col min="5143" max="5376" width="9.140625" style="166"/>
    <col min="5377" max="5377" width="10.28515625" style="166" customWidth="1"/>
    <col min="5378" max="5380" width="10.7109375" style="166" customWidth="1"/>
    <col min="5381" max="5381" width="16" style="166" customWidth="1"/>
    <col min="5382" max="5383" width="10.7109375" style="166" customWidth="1"/>
    <col min="5384" max="5384" width="10" style="166" customWidth="1"/>
    <col min="5385" max="5385" width="10.85546875" style="166" customWidth="1"/>
    <col min="5386" max="5386" width="17.42578125" style="166" customWidth="1"/>
    <col min="5387" max="5398" width="4.7109375" style="166" customWidth="1"/>
    <col min="5399" max="5632" width="9.140625" style="166"/>
    <col min="5633" max="5633" width="10.28515625" style="166" customWidth="1"/>
    <col min="5634" max="5636" width="10.7109375" style="166" customWidth="1"/>
    <col min="5637" max="5637" width="16" style="166" customWidth="1"/>
    <col min="5638" max="5639" width="10.7109375" style="166" customWidth="1"/>
    <col min="5640" max="5640" width="10" style="166" customWidth="1"/>
    <col min="5641" max="5641" width="10.85546875" style="166" customWidth="1"/>
    <col min="5642" max="5642" width="17.42578125" style="166" customWidth="1"/>
    <col min="5643" max="5654" width="4.7109375" style="166" customWidth="1"/>
    <col min="5655" max="5888" width="9.140625" style="166"/>
    <col min="5889" max="5889" width="10.28515625" style="166" customWidth="1"/>
    <col min="5890" max="5892" width="10.7109375" style="166" customWidth="1"/>
    <col min="5893" max="5893" width="16" style="166" customWidth="1"/>
    <col min="5894" max="5895" width="10.7109375" style="166" customWidth="1"/>
    <col min="5896" max="5896" width="10" style="166" customWidth="1"/>
    <col min="5897" max="5897" width="10.85546875" style="166" customWidth="1"/>
    <col min="5898" max="5898" width="17.42578125" style="166" customWidth="1"/>
    <col min="5899" max="5910" width="4.7109375" style="166" customWidth="1"/>
    <col min="5911" max="6144" width="9.140625" style="166"/>
    <col min="6145" max="6145" width="10.28515625" style="166" customWidth="1"/>
    <col min="6146" max="6148" width="10.7109375" style="166" customWidth="1"/>
    <col min="6149" max="6149" width="16" style="166" customWidth="1"/>
    <col min="6150" max="6151" width="10.7109375" style="166" customWidth="1"/>
    <col min="6152" max="6152" width="10" style="166" customWidth="1"/>
    <col min="6153" max="6153" width="10.85546875" style="166" customWidth="1"/>
    <col min="6154" max="6154" width="17.42578125" style="166" customWidth="1"/>
    <col min="6155" max="6166" width="4.7109375" style="166" customWidth="1"/>
    <col min="6167" max="6400" width="9.140625" style="166"/>
    <col min="6401" max="6401" width="10.28515625" style="166" customWidth="1"/>
    <col min="6402" max="6404" width="10.7109375" style="166" customWidth="1"/>
    <col min="6405" max="6405" width="16" style="166" customWidth="1"/>
    <col min="6406" max="6407" width="10.7109375" style="166" customWidth="1"/>
    <col min="6408" max="6408" width="10" style="166" customWidth="1"/>
    <col min="6409" max="6409" width="10.85546875" style="166" customWidth="1"/>
    <col min="6410" max="6410" width="17.42578125" style="166" customWidth="1"/>
    <col min="6411" max="6422" width="4.7109375" style="166" customWidth="1"/>
    <col min="6423" max="6656" width="9.140625" style="166"/>
    <col min="6657" max="6657" width="10.28515625" style="166" customWidth="1"/>
    <col min="6658" max="6660" width="10.7109375" style="166" customWidth="1"/>
    <col min="6661" max="6661" width="16" style="166" customWidth="1"/>
    <col min="6662" max="6663" width="10.7109375" style="166" customWidth="1"/>
    <col min="6664" max="6664" width="10" style="166" customWidth="1"/>
    <col min="6665" max="6665" width="10.85546875" style="166" customWidth="1"/>
    <col min="6666" max="6666" width="17.42578125" style="166" customWidth="1"/>
    <col min="6667" max="6678" width="4.7109375" style="166" customWidth="1"/>
    <col min="6679" max="6912" width="9.140625" style="166"/>
    <col min="6913" max="6913" width="10.28515625" style="166" customWidth="1"/>
    <col min="6914" max="6916" width="10.7109375" style="166" customWidth="1"/>
    <col min="6917" max="6917" width="16" style="166" customWidth="1"/>
    <col min="6918" max="6919" width="10.7109375" style="166" customWidth="1"/>
    <col min="6920" max="6920" width="10" style="166" customWidth="1"/>
    <col min="6921" max="6921" width="10.85546875" style="166" customWidth="1"/>
    <col min="6922" max="6922" width="17.42578125" style="166" customWidth="1"/>
    <col min="6923" max="6934" width="4.7109375" style="166" customWidth="1"/>
    <col min="6935" max="7168" width="9.140625" style="166"/>
    <col min="7169" max="7169" width="10.28515625" style="166" customWidth="1"/>
    <col min="7170" max="7172" width="10.7109375" style="166" customWidth="1"/>
    <col min="7173" max="7173" width="16" style="166" customWidth="1"/>
    <col min="7174" max="7175" width="10.7109375" style="166" customWidth="1"/>
    <col min="7176" max="7176" width="10" style="166" customWidth="1"/>
    <col min="7177" max="7177" width="10.85546875" style="166" customWidth="1"/>
    <col min="7178" max="7178" width="17.42578125" style="166" customWidth="1"/>
    <col min="7179" max="7190" width="4.7109375" style="166" customWidth="1"/>
    <col min="7191" max="7424" width="9.140625" style="166"/>
    <col min="7425" max="7425" width="10.28515625" style="166" customWidth="1"/>
    <col min="7426" max="7428" width="10.7109375" style="166" customWidth="1"/>
    <col min="7429" max="7429" width="16" style="166" customWidth="1"/>
    <col min="7430" max="7431" width="10.7109375" style="166" customWidth="1"/>
    <col min="7432" max="7432" width="10" style="166" customWidth="1"/>
    <col min="7433" max="7433" width="10.85546875" style="166" customWidth="1"/>
    <col min="7434" max="7434" width="17.42578125" style="166" customWidth="1"/>
    <col min="7435" max="7446" width="4.7109375" style="166" customWidth="1"/>
    <col min="7447" max="7680" width="9.140625" style="166"/>
    <col min="7681" max="7681" width="10.28515625" style="166" customWidth="1"/>
    <col min="7682" max="7684" width="10.7109375" style="166" customWidth="1"/>
    <col min="7685" max="7685" width="16" style="166" customWidth="1"/>
    <col min="7686" max="7687" width="10.7109375" style="166" customWidth="1"/>
    <col min="7688" max="7688" width="10" style="166" customWidth="1"/>
    <col min="7689" max="7689" width="10.85546875" style="166" customWidth="1"/>
    <col min="7690" max="7690" width="17.42578125" style="166" customWidth="1"/>
    <col min="7691" max="7702" width="4.7109375" style="166" customWidth="1"/>
    <col min="7703" max="7936" width="9.140625" style="166"/>
    <col min="7937" max="7937" width="10.28515625" style="166" customWidth="1"/>
    <col min="7938" max="7940" width="10.7109375" style="166" customWidth="1"/>
    <col min="7941" max="7941" width="16" style="166" customWidth="1"/>
    <col min="7942" max="7943" width="10.7109375" style="166" customWidth="1"/>
    <col min="7944" max="7944" width="10" style="166" customWidth="1"/>
    <col min="7945" max="7945" width="10.85546875" style="166" customWidth="1"/>
    <col min="7946" max="7946" width="17.42578125" style="166" customWidth="1"/>
    <col min="7947" max="7958" width="4.7109375" style="166" customWidth="1"/>
    <col min="7959" max="8192" width="9.140625" style="166"/>
    <col min="8193" max="8193" width="10.28515625" style="166" customWidth="1"/>
    <col min="8194" max="8196" width="10.7109375" style="166" customWidth="1"/>
    <col min="8197" max="8197" width="16" style="166" customWidth="1"/>
    <col min="8198" max="8199" width="10.7109375" style="166" customWidth="1"/>
    <col min="8200" max="8200" width="10" style="166" customWidth="1"/>
    <col min="8201" max="8201" width="10.85546875" style="166" customWidth="1"/>
    <col min="8202" max="8202" width="17.42578125" style="166" customWidth="1"/>
    <col min="8203" max="8214" width="4.7109375" style="166" customWidth="1"/>
    <col min="8215" max="8448" width="9.140625" style="166"/>
    <col min="8449" max="8449" width="10.28515625" style="166" customWidth="1"/>
    <col min="8450" max="8452" width="10.7109375" style="166" customWidth="1"/>
    <col min="8453" max="8453" width="16" style="166" customWidth="1"/>
    <col min="8454" max="8455" width="10.7109375" style="166" customWidth="1"/>
    <col min="8456" max="8456" width="10" style="166" customWidth="1"/>
    <col min="8457" max="8457" width="10.85546875" style="166" customWidth="1"/>
    <col min="8458" max="8458" width="17.42578125" style="166" customWidth="1"/>
    <col min="8459" max="8470" width="4.7109375" style="166" customWidth="1"/>
    <col min="8471" max="8704" width="9.140625" style="166"/>
    <col min="8705" max="8705" width="10.28515625" style="166" customWidth="1"/>
    <col min="8706" max="8708" width="10.7109375" style="166" customWidth="1"/>
    <col min="8709" max="8709" width="16" style="166" customWidth="1"/>
    <col min="8710" max="8711" width="10.7109375" style="166" customWidth="1"/>
    <col min="8712" max="8712" width="10" style="166" customWidth="1"/>
    <col min="8713" max="8713" width="10.85546875" style="166" customWidth="1"/>
    <col min="8714" max="8714" width="17.42578125" style="166" customWidth="1"/>
    <col min="8715" max="8726" width="4.7109375" style="166" customWidth="1"/>
    <col min="8727" max="8960" width="9.140625" style="166"/>
    <col min="8961" max="8961" width="10.28515625" style="166" customWidth="1"/>
    <col min="8962" max="8964" width="10.7109375" style="166" customWidth="1"/>
    <col min="8965" max="8965" width="16" style="166" customWidth="1"/>
    <col min="8966" max="8967" width="10.7109375" style="166" customWidth="1"/>
    <col min="8968" max="8968" width="10" style="166" customWidth="1"/>
    <col min="8969" max="8969" width="10.85546875" style="166" customWidth="1"/>
    <col min="8970" max="8970" width="17.42578125" style="166" customWidth="1"/>
    <col min="8971" max="8982" width="4.7109375" style="166" customWidth="1"/>
    <col min="8983" max="9216" width="9.140625" style="166"/>
    <col min="9217" max="9217" width="10.28515625" style="166" customWidth="1"/>
    <col min="9218" max="9220" width="10.7109375" style="166" customWidth="1"/>
    <col min="9221" max="9221" width="16" style="166" customWidth="1"/>
    <col min="9222" max="9223" width="10.7109375" style="166" customWidth="1"/>
    <col min="9224" max="9224" width="10" style="166" customWidth="1"/>
    <col min="9225" max="9225" width="10.85546875" style="166" customWidth="1"/>
    <col min="9226" max="9226" width="17.42578125" style="166" customWidth="1"/>
    <col min="9227" max="9238" width="4.7109375" style="166" customWidth="1"/>
    <col min="9239" max="9472" width="9.140625" style="166"/>
    <col min="9473" max="9473" width="10.28515625" style="166" customWidth="1"/>
    <col min="9474" max="9476" width="10.7109375" style="166" customWidth="1"/>
    <col min="9477" max="9477" width="16" style="166" customWidth="1"/>
    <col min="9478" max="9479" width="10.7109375" style="166" customWidth="1"/>
    <col min="9480" max="9480" width="10" style="166" customWidth="1"/>
    <col min="9481" max="9481" width="10.85546875" style="166" customWidth="1"/>
    <col min="9482" max="9482" width="17.42578125" style="166" customWidth="1"/>
    <col min="9483" max="9494" width="4.7109375" style="166" customWidth="1"/>
    <col min="9495" max="9728" width="9.140625" style="166"/>
    <col min="9729" max="9729" width="10.28515625" style="166" customWidth="1"/>
    <col min="9730" max="9732" width="10.7109375" style="166" customWidth="1"/>
    <col min="9733" max="9733" width="16" style="166" customWidth="1"/>
    <col min="9734" max="9735" width="10.7109375" style="166" customWidth="1"/>
    <col min="9736" max="9736" width="10" style="166" customWidth="1"/>
    <col min="9737" max="9737" width="10.85546875" style="166" customWidth="1"/>
    <col min="9738" max="9738" width="17.42578125" style="166" customWidth="1"/>
    <col min="9739" max="9750" width="4.7109375" style="166" customWidth="1"/>
    <col min="9751" max="9984" width="9.140625" style="166"/>
    <col min="9985" max="9985" width="10.28515625" style="166" customWidth="1"/>
    <col min="9986" max="9988" width="10.7109375" style="166" customWidth="1"/>
    <col min="9989" max="9989" width="16" style="166" customWidth="1"/>
    <col min="9990" max="9991" width="10.7109375" style="166" customWidth="1"/>
    <col min="9992" max="9992" width="10" style="166" customWidth="1"/>
    <col min="9993" max="9993" width="10.85546875" style="166" customWidth="1"/>
    <col min="9994" max="9994" width="17.42578125" style="166" customWidth="1"/>
    <col min="9995" max="10006" width="4.7109375" style="166" customWidth="1"/>
    <col min="10007" max="10240" width="9.140625" style="166"/>
    <col min="10241" max="10241" width="10.28515625" style="166" customWidth="1"/>
    <col min="10242" max="10244" width="10.7109375" style="166" customWidth="1"/>
    <col min="10245" max="10245" width="16" style="166" customWidth="1"/>
    <col min="10246" max="10247" width="10.7109375" style="166" customWidth="1"/>
    <col min="10248" max="10248" width="10" style="166" customWidth="1"/>
    <col min="10249" max="10249" width="10.85546875" style="166" customWidth="1"/>
    <col min="10250" max="10250" width="17.42578125" style="166" customWidth="1"/>
    <col min="10251" max="10262" width="4.7109375" style="166" customWidth="1"/>
    <col min="10263" max="10496" width="9.140625" style="166"/>
    <col min="10497" max="10497" width="10.28515625" style="166" customWidth="1"/>
    <col min="10498" max="10500" width="10.7109375" style="166" customWidth="1"/>
    <col min="10501" max="10501" width="16" style="166" customWidth="1"/>
    <col min="10502" max="10503" width="10.7109375" style="166" customWidth="1"/>
    <col min="10504" max="10504" width="10" style="166" customWidth="1"/>
    <col min="10505" max="10505" width="10.85546875" style="166" customWidth="1"/>
    <col min="10506" max="10506" width="17.42578125" style="166" customWidth="1"/>
    <col min="10507" max="10518" width="4.7109375" style="166" customWidth="1"/>
    <col min="10519" max="10752" width="9.140625" style="166"/>
    <col min="10753" max="10753" width="10.28515625" style="166" customWidth="1"/>
    <col min="10754" max="10756" width="10.7109375" style="166" customWidth="1"/>
    <col min="10757" max="10757" width="16" style="166" customWidth="1"/>
    <col min="10758" max="10759" width="10.7109375" style="166" customWidth="1"/>
    <col min="10760" max="10760" width="10" style="166" customWidth="1"/>
    <col min="10761" max="10761" width="10.85546875" style="166" customWidth="1"/>
    <col min="10762" max="10762" width="17.42578125" style="166" customWidth="1"/>
    <col min="10763" max="10774" width="4.7109375" style="166" customWidth="1"/>
    <col min="10775" max="11008" width="9.140625" style="166"/>
    <col min="11009" max="11009" width="10.28515625" style="166" customWidth="1"/>
    <col min="11010" max="11012" width="10.7109375" style="166" customWidth="1"/>
    <col min="11013" max="11013" width="16" style="166" customWidth="1"/>
    <col min="11014" max="11015" width="10.7109375" style="166" customWidth="1"/>
    <col min="11016" max="11016" width="10" style="166" customWidth="1"/>
    <col min="11017" max="11017" width="10.85546875" style="166" customWidth="1"/>
    <col min="11018" max="11018" width="17.42578125" style="166" customWidth="1"/>
    <col min="11019" max="11030" width="4.7109375" style="166" customWidth="1"/>
    <col min="11031" max="11264" width="9.140625" style="166"/>
    <col min="11265" max="11265" width="10.28515625" style="166" customWidth="1"/>
    <col min="11266" max="11268" width="10.7109375" style="166" customWidth="1"/>
    <col min="11269" max="11269" width="16" style="166" customWidth="1"/>
    <col min="11270" max="11271" width="10.7109375" style="166" customWidth="1"/>
    <col min="11272" max="11272" width="10" style="166" customWidth="1"/>
    <col min="11273" max="11273" width="10.85546875" style="166" customWidth="1"/>
    <col min="11274" max="11274" width="17.42578125" style="166" customWidth="1"/>
    <col min="11275" max="11286" width="4.7109375" style="166" customWidth="1"/>
    <col min="11287" max="11520" width="9.140625" style="166"/>
    <col min="11521" max="11521" width="10.28515625" style="166" customWidth="1"/>
    <col min="11522" max="11524" width="10.7109375" style="166" customWidth="1"/>
    <col min="11525" max="11525" width="16" style="166" customWidth="1"/>
    <col min="11526" max="11527" width="10.7109375" style="166" customWidth="1"/>
    <col min="11528" max="11528" width="10" style="166" customWidth="1"/>
    <col min="11529" max="11529" width="10.85546875" style="166" customWidth="1"/>
    <col min="11530" max="11530" width="17.42578125" style="166" customWidth="1"/>
    <col min="11531" max="11542" width="4.7109375" style="166" customWidth="1"/>
    <col min="11543" max="11776" width="9.140625" style="166"/>
    <col min="11777" max="11777" width="10.28515625" style="166" customWidth="1"/>
    <col min="11778" max="11780" width="10.7109375" style="166" customWidth="1"/>
    <col min="11781" max="11781" width="16" style="166" customWidth="1"/>
    <col min="11782" max="11783" width="10.7109375" style="166" customWidth="1"/>
    <col min="11784" max="11784" width="10" style="166" customWidth="1"/>
    <col min="11785" max="11785" width="10.85546875" style="166" customWidth="1"/>
    <col min="11786" max="11786" width="17.42578125" style="166" customWidth="1"/>
    <col min="11787" max="11798" width="4.7109375" style="166" customWidth="1"/>
    <col min="11799" max="12032" width="9.140625" style="166"/>
    <col min="12033" max="12033" width="10.28515625" style="166" customWidth="1"/>
    <col min="12034" max="12036" width="10.7109375" style="166" customWidth="1"/>
    <col min="12037" max="12037" width="16" style="166" customWidth="1"/>
    <col min="12038" max="12039" width="10.7109375" style="166" customWidth="1"/>
    <col min="12040" max="12040" width="10" style="166" customWidth="1"/>
    <col min="12041" max="12041" width="10.85546875" style="166" customWidth="1"/>
    <col min="12042" max="12042" width="17.42578125" style="166" customWidth="1"/>
    <col min="12043" max="12054" width="4.7109375" style="166" customWidth="1"/>
    <col min="12055" max="12288" width="9.140625" style="166"/>
    <col min="12289" max="12289" width="10.28515625" style="166" customWidth="1"/>
    <col min="12290" max="12292" width="10.7109375" style="166" customWidth="1"/>
    <col min="12293" max="12293" width="16" style="166" customWidth="1"/>
    <col min="12294" max="12295" width="10.7109375" style="166" customWidth="1"/>
    <col min="12296" max="12296" width="10" style="166" customWidth="1"/>
    <col min="12297" max="12297" width="10.85546875" style="166" customWidth="1"/>
    <col min="12298" max="12298" width="17.42578125" style="166" customWidth="1"/>
    <col min="12299" max="12310" width="4.7109375" style="166" customWidth="1"/>
    <col min="12311" max="12544" width="9.140625" style="166"/>
    <col min="12545" max="12545" width="10.28515625" style="166" customWidth="1"/>
    <col min="12546" max="12548" width="10.7109375" style="166" customWidth="1"/>
    <col min="12549" max="12549" width="16" style="166" customWidth="1"/>
    <col min="12550" max="12551" width="10.7109375" style="166" customWidth="1"/>
    <col min="12552" max="12552" width="10" style="166" customWidth="1"/>
    <col min="12553" max="12553" width="10.85546875" style="166" customWidth="1"/>
    <col min="12554" max="12554" width="17.42578125" style="166" customWidth="1"/>
    <col min="12555" max="12566" width="4.7109375" style="166" customWidth="1"/>
    <col min="12567" max="12800" width="9.140625" style="166"/>
    <col min="12801" max="12801" width="10.28515625" style="166" customWidth="1"/>
    <col min="12802" max="12804" width="10.7109375" style="166" customWidth="1"/>
    <col min="12805" max="12805" width="16" style="166" customWidth="1"/>
    <col min="12806" max="12807" width="10.7109375" style="166" customWidth="1"/>
    <col min="12808" max="12808" width="10" style="166" customWidth="1"/>
    <col min="12809" max="12809" width="10.85546875" style="166" customWidth="1"/>
    <col min="12810" max="12810" width="17.42578125" style="166" customWidth="1"/>
    <col min="12811" max="12822" width="4.7109375" style="166" customWidth="1"/>
    <col min="12823" max="13056" width="9.140625" style="166"/>
    <col min="13057" max="13057" width="10.28515625" style="166" customWidth="1"/>
    <col min="13058" max="13060" width="10.7109375" style="166" customWidth="1"/>
    <col min="13061" max="13061" width="16" style="166" customWidth="1"/>
    <col min="13062" max="13063" width="10.7109375" style="166" customWidth="1"/>
    <col min="13064" max="13064" width="10" style="166" customWidth="1"/>
    <col min="13065" max="13065" width="10.85546875" style="166" customWidth="1"/>
    <col min="13066" max="13066" width="17.42578125" style="166" customWidth="1"/>
    <col min="13067" max="13078" width="4.7109375" style="166" customWidth="1"/>
    <col min="13079" max="13312" width="9.140625" style="166"/>
    <col min="13313" max="13313" width="10.28515625" style="166" customWidth="1"/>
    <col min="13314" max="13316" width="10.7109375" style="166" customWidth="1"/>
    <col min="13317" max="13317" width="16" style="166" customWidth="1"/>
    <col min="13318" max="13319" width="10.7109375" style="166" customWidth="1"/>
    <col min="13320" max="13320" width="10" style="166" customWidth="1"/>
    <col min="13321" max="13321" width="10.85546875" style="166" customWidth="1"/>
    <col min="13322" max="13322" width="17.42578125" style="166" customWidth="1"/>
    <col min="13323" max="13334" width="4.7109375" style="166" customWidth="1"/>
    <col min="13335" max="13568" width="9.140625" style="166"/>
    <col min="13569" max="13569" width="10.28515625" style="166" customWidth="1"/>
    <col min="13570" max="13572" width="10.7109375" style="166" customWidth="1"/>
    <col min="13573" max="13573" width="16" style="166" customWidth="1"/>
    <col min="13574" max="13575" width="10.7109375" style="166" customWidth="1"/>
    <col min="13576" max="13576" width="10" style="166" customWidth="1"/>
    <col min="13577" max="13577" width="10.85546875" style="166" customWidth="1"/>
    <col min="13578" max="13578" width="17.42578125" style="166" customWidth="1"/>
    <col min="13579" max="13590" width="4.7109375" style="166" customWidth="1"/>
    <col min="13591" max="13824" width="9.140625" style="166"/>
    <col min="13825" max="13825" width="10.28515625" style="166" customWidth="1"/>
    <col min="13826" max="13828" width="10.7109375" style="166" customWidth="1"/>
    <col min="13829" max="13829" width="16" style="166" customWidth="1"/>
    <col min="13830" max="13831" width="10.7109375" style="166" customWidth="1"/>
    <col min="13832" max="13832" width="10" style="166" customWidth="1"/>
    <col min="13833" max="13833" width="10.85546875" style="166" customWidth="1"/>
    <col min="13834" max="13834" width="17.42578125" style="166" customWidth="1"/>
    <col min="13835" max="13846" width="4.7109375" style="166" customWidth="1"/>
    <col min="13847" max="14080" width="9.140625" style="166"/>
    <col min="14081" max="14081" width="10.28515625" style="166" customWidth="1"/>
    <col min="14082" max="14084" width="10.7109375" style="166" customWidth="1"/>
    <col min="14085" max="14085" width="16" style="166" customWidth="1"/>
    <col min="14086" max="14087" width="10.7109375" style="166" customWidth="1"/>
    <col min="14088" max="14088" width="10" style="166" customWidth="1"/>
    <col min="14089" max="14089" width="10.85546875" style="166" customWidth="1"/>
    <col min="14090" max="14090" width="17.42578125" style="166" customWidth="1"/>
    <col min="14091" max="14102" width="4.7109375" style="166" customWidth="1"/>
    <col min="14103" max="14336" width="9.140625" style="166"/>
    <col min="14337" max="14337" width="10.28515625" style="166" customWidth="1"/>
    <col min="14338" max="14340" width="10.7109375" style="166" customWidth="1"/>
    <col min="14341" max="14341" width="16" style="166" customWidth="1"/>
    <col min="14342" max="14343" width="10.7109375" style="166" customWidth="1"/>
    <col min="14344" max="14344" width="10" style="166" customWidth="1"/>
    <col min="14345" max="14345" width="10.85546875" style="166" customWidth="1"/>
    <col min="14346" max="14346" width="17.42578125" style="166" customWidth="1"/>
    <col min="14347" max="14358" width="4.7109375" style="166" customWidth="1"/>
    <col min="14359" max="14592" width="9.140625" style="166"/>
    <col min="14593" max="14593" width="10.28515625" style="166" customWidth="1"/>
    <col min="14594" max="14596" width="10.7109375" style="166" customWidth="1"/>
    <col min="14597" max="14597" width="16" style="166" customWidth="1"/>
    <col min="14598" max="14599" width="10.7109375" style="166" customWidth="1"/>
    <col min="14600" max="14600" width="10" style="166" customWidth="1"/>
    <col min="14601" max="14601" width="10.85546875" style="166" customWidth="1"/>
    <col min="14602" max="14602" width="17.42578125" style="166" customWidth="1"/>
    <col min="14603" max="14614" width="4.7109375" style="166" customWidth="1"/>
    <col min="14615" max="14848" width="9.140625" style="166"/>
    <col min="14849" max="14849" width="10.28515625" style="166" customWidth="1"/>
    <col min="14850" max="14852" width="10.7109375" style="166" customWidth="1"/>
    <col min="14853" max="14853" width="16" style="166" customWidth="1"/>
    <col min="14854" max="14855" width="10.7109375" style="166" customWidth="1"/>
    <col min="14856" max="14856" width="10" style="166" customWidth="1"/>
    <col min="14857" max="14857" width="10.85546875" style="166" customWidth="1"/>
    <col min="14858" max="14858" width="17.42578125" style="166" customWidth="1"/>
    <col min="14859" max="14870" width="4.7109375" style="166" customWidth="1"/>
    <col min="14871" max="15104" width="9.140625" style="166"/>
    <col min="15105" max="15105" width="10.28515625" style="166" customWidth="1"/>
    <col min="15106" max="15108" width="10.7109375" style="166" customWidth="1"/>
    <col min="15109" max="15109" width="16" style="166" customWidth="1"/>
    <col min="15110" max="15111" width="10.7109375" style="166" customWidth="1"/>
    <col min="15112" max="15112" width="10" style="166" customWidth="1"/>
    <col min="15113" max="15113" width="10.85546875" style="166" customWidth="1"/>
    <col min="15114" max="15114" width="17.42578125" style="166" customWidth="1"/>
    <col min="15115" max="15126" width="4.7109375" style="166" customWidth="1"/>
    <col min="15127" max="15360" width="9.140625" style="166"/>
    <col min="15361" max="15361" width="10.28515625" style="166" customWidth="1"/>
    <col min="15362" max="15364" width="10.7109375" style="166" customWidth="1"/>
    <col min="15365" max="15365" width="16" style="166" customWidth="1"/>
    <col min="15366" max="15367" width="10.7109375" style="166" customWidth="1"/>
    <col min="15368" max="15368" width="10" style="166" customWidth="1"/>
    <col min="15369" max="15369" width="10.85546875" style="166" customWidth="1"/>
    <col min="15370" max="15370" width="17.42578125" style="166" customWidth="1"/>
    <col min="15371" max="15382" width="4.7109375" style="166" customWidth="1"/>
    <col min="15383" max="15616" width="9.140625" style="166"/>
    <col min="15617" max="15617" width="10.28515625" style="166" customWidth="1"/>
    <col min="15618" max="15620" width="10.7109375" style="166" customWidth="1"/>
    <col min="15621" max="15621" width="16" style="166" customWidth="1"/>
    <col min="15622" max="15623" width="10.7109375" style="166" customWidth="1"/>
    <col min="15624" max="15624" width="10" style="166" customWidth="1"/>
    <col min="15625" max="15625" width="10.85546875" style="166" customWidth="1"/>
    <col min="15626" max="15626" width="17.42578125" style="166" customWidth="1"/>
    <col min="15627" max="15638" width="4.7109375" style="166" customWidth="1"/>
    <col min="15639" max="15872" width="9.140625" style="166"/>
    <col min="15873" max="15873" width="10.28515625" style="166" customWidth="1"/>
    <col min="15874" max="15876" width="10.7109375" style="166" customWidth="1"/>
    <col min="15877" max="15877" width="16" style="166" customWidth="1"/>
    <col min="15878" max="15879" width="10.7109375" style="166" customWidth="1"/>
    <col min="15880" max="15880" width="10" style="166" customWidth="1"/>
    <col min="15881" max="15881" width="10.85546875" style="166" customWidth="1"/>
    <col min="15882" max="15882" width="17.42578125" style="166" customWidth="1"/>
    <col min="15883" max="15894" width="4.7109375" style="166" customWidth="1"/>
    <col min="15895" max="16128" width="9.140625" style="166"/>
    <col min="16129" max="16129" width="10.28515625" style="166" customWidth="1"/>
    <col min="16130" max="16132" width="10.7109375" style="166" customWidth="1"/>
    <col min="16133" max="16133" width="16" style="166" customWidth="1"/>
    <col min="16134" max="16135" width="10.7109375" style="166" customWidth="1"/>
    <col min="16136" max="16136" width="10" style="166" customWidth="1"/>
    <col min="16137" max="16137" width="10.85546875" style="166" customWidth="1"/>
    <col min="16138" max="16138" width="17.42578125" style="166" customWidth="1"/>
    <col min="16139" max="16150" width="4.7109375" style="166" customWidth="1"/>
    <col min="16151" max="16384" width="9.140625" style="166"/>
  </cols>
  <sheetData>
    <row r="1" spans="1:10" ht="20.25" customHeight="1" x14ac:dyDescent="0.4">
      <c r="A1" s="743" t="s">
        <v>473</v>
      </c>
      <c r="B1" s="743"/>
      <c r="C1" s="743"/>
      <c r="D1" s="743"/>
      <c r="E1" s="743"/>
      <c r="F1" s="743"/>
      <c r="G1" s="743"/>
      <c r="H1" s="743"/>
      <c r="I1" s="743"/>
      <c r="J1" s="743"/>
    </row>
    <row r="2" spans="1:10" ht="21.75" customHeight="1" x14ac:dyDescent="0.4">
      <c r="A2" s="744" t="s">
        <v>74</v>
      </c>
      <c r="B2" s="744"/>
      <c r="C2" s="744"/>
      <c r="D2" s="744"/>
      <c r="E2" s="763"/>
      <c r="F2" s="764" t="s">
        <v>75</v>
      </c>
      <c r="G2" s="744"/>
      <c r="H2" s="744"/>
      <c r="I2" s="744"/>
      <c r="J2" s="744"/>
    </row>
    <row r="3" spans="1:10" ht="22.5" customHeight="1" x14ac:dyDescent="0.4">
      <c r="A3" s="762" t="s">
        <v>240</v>
      </c>
      <c r="B3" s="762" t="s">
        <v>241</v>
      </c>
      <c r="C3" s="762" t="s">
        <v>242</v>
      </c>
      <c r="D3" s="762" t="s">
        <v>243</v>
      </c>
      <c r="E3" s="765" t="s">
        <v>23</v>
      </c>
      <c r="F3" s="766" t="s">
        <v>240</v>
      </c>
      <c r="G3" s="762" t="s">
        <v>241</v>
      </c>
      <c r="H3" s="762" t="s">
        <v>242</v>
      </c>
      <c r="I3" s="762" t="s">
        <v>243</v>
      </c>
      <c r="J3" s="762" t="s">
        <v>23</v>
      </c>
    </row>
    <row r="4" spans="1:10" ht="21.75" customHeight="1" x14ac:dyDescent="0.4">
      <c r="A4" s="762"/>
      <c r="B4" s="762"/>
      <c r="C4" s="762"/>
      <c r="D4" s="762"/>
      <c r="E4" s="765"/>
      <c r="F4" s="766"/>
      <c r="G4" s="762"/>
      <c r="H4" s="762"/>
      <c r="I4" s="762"/>
      <c r="J4" s="762"/>
    </row>
    <row r="5" spans="1:10" ht="19.5" x14ac:dyDescent="0.4">
      <c r="A5" s="222"/>
      <c r="B5" s="222">
        <v>7336</v>
      </c>
      <c r="C5" s="222"/>
      <c r="D5" s="222"/>
      <c r="E5" s="223">
        <f>SUM(A5:D5)</f>
        <v>7336</v>
      </c>
      <c r="F5" s="224"/>
      <c r="G5" s="222">
        <v>2114</v>
      </c>
      <c r="H5" s="225"/>
      <c r="I5" s="225"/>
      <c r="J5" s="225">
        <f>SUM(F5:I5)</f>
        <v>2114</v>
      </c>
    </row>
    <row r="6" spans="1:10" ht="19.5" x14ac:dyDescent="0.4">
      <c r="A6" s="214"/>
      <c r="B6" s="214"/>
      <c r="C6" s="213"/>
      <c r="D6" s="213"/>
      <c r="E6" s="213"/>
      <c r="F6" s="214"/>
      <c r="G6" s="214"/>
      <c r="H6" s="215"/>
      <c r="I6" s="215"/>
    </row>
  </sheetData>
  <mergeCells count="13">
    <mergeCell ref="H3:H4"/>
    <mergeCell ref="I3:I4"/>
    <mergeCell ref="J3:J4"/>
    <mergeCell ref="A1:J1"/>
    <mergeCell ref="A2:E2"/>
    <mergeCell ref="F2:J2"/>
    <mergeCell ref="A3:A4"/>
    <mergeCell ref="B3:B4"/>
    <mergeCell ref="C3:C4"/>
    <mergeCell ref="D3:D4"/>
    <mergeCell ref="E3:E4"/>
    <mergeCell ref="F3:F4"/>
    <mergeCell ref="G3:G4"/>
  </mergeCells>
  <printOptions horizontalCentered="1"/>
  <pageMargins left="0.35433070866141736" right="0.35433070866141736" top="0.27559055118110237" bottom="0.27559055118110237" header="0" footer="0"/>
  <pageSetup paperSize="9" scale="8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8"/>
  <sheetViews>
    <sheetView rightToLeft="1" zoomScale="130" zoomScaleNormal="130" workbookViewId="0">
      <selection activeCell="C11" sqref="C11"/>
    </sheetView>
  </sheetViews>
  <sheetFormatPr defaultRowHeight="15.75" x14ac:dyDescent="0.4"/>
  <cols>
    <col min="1" max="1" width="17.140625" style="4" customWidth="1"/>
    <col min="2" max="2" width="18.7109375" style="4" customWidth="1"/>
    <col min="3" max="3" width="13.140625" style="4" customWidth="1"/>
    <col min="4" max="4" width="22.5703125" style="4" customWidth="1"/>
    <col min="5" max="256" width="9.140625" style="4"/>
    <col min="257" max="257" width="17.140625" style="4" customWidth="1"/>
    <col min="258" max="258" width="18.7109375" style="4" customWidth="1"/>
    <col min="259" max="259" width="13.140625" style="4" customWidth="1"/>
    <col min="260" max="260" width="22.5703125" style="4" customWidth="1"/>
    <col min="261" max="512" width="9.140625" style="4"/>
    <col min="513" max="513" width="17.140625" style="4" customWidth="1"/>
    <col min="514" max="514" width="18.7109375" style="4" customWidth="1"/>
    <col min="515" max="515" width="13.140625" style="4" customWidth="1"/>
    <col min="516" max="516" width="22.5703125" style="4" customWidth="1"/>
    <col min="517" max="768" width="9.140625" style="4"/>
    <col min="769" max="769" width="17.140625" style="4" customWidth="1"/>
    <col min="770" max="770" width="18.7109375" style="4" customWidth="1"/>
    <col min="771" max="771" width="13.140625" style="4" customWidth="1"/>
    <col min="772" max="772" width="22.5703125" style="4" customWidth="1"/>
    <col min="773" max="1024" width="9.140625" style="4"/>
    <col min="1025" max="1025" width="17.140625" style="4" customWidth="1"/>
    <col min="1026" max="1026" width="18.7109375" style="4" customWidth="1"/>
    <col min="1027" max="1027" width="13.140625" style="4" customWidth="1"/>
    <col min="1028" max="1028" width="22.5703125" style="4" customWidth="1"/>
    <col min="1029" max="1280" width="9.140625" style="4"/>
    <col min="1281" max="1281" width="17.140625" style="4" customWidth="1"/>
    <col min="1282" max="1282" width="18.7109375" style="4" customWidth="1"/>
    <col min="1283" max="1283" width="13.140625" style="4" customWidth="1"/>
    <col min="1284" max="1284" width="22.5703125" style="4" customWidth="1"/>
    <col min="1285" max="1536" width="9.140625" style="4"/>
    <col min="1537" max="1537" width="17.140625" style="4" customWidth="1"/>
    <col min="1538" max="1538" width="18.7109375" style="4" customWidth="1"/>
    <col min="1539" max="1539" width="13.140625" style="4" customWidth="1"/>
    <col min="1540" max="1540" width="22.5703125" style="4" customWidth="1"/>
    <col min="1541" max="1792" width="9.140625" style="4"/>
    <col min="1793" max="1793" width="17.140625" style="4" customWidth="1"/>
    <col min="1794" max="1794" width="18.7109375" style="4" customWidth="1"/>
    <col min="1795" max="1795" width="13.140625" style="4" customWidth="1"/>
    <col min="1796" max="1796" width="22.5703125" style="4" customWidth="1"/>
    <col min="1797" max="2048" width="9.140625" style="4"/>
    <col min="2049" max="2049" width="17.140625" style="4" customWidth="1"/>
    <col min="2050" max="2050" width="18.7109375" style="4" customWidth="1"/>
    <col min="2051" max="2051" width="13.140625" style="4" customWidth="1"/>
    <col min="2052" max="2052" width="22.5703125" style="4" customWidth="1"/>
    <col min="2053" max="2304" width="9.140625" style="4"/>
    <col min="2305" max="2305" width="17.140625" style="4" customWidth="1"/>
    <col min="2306" max="2306" width="18.7109375" style="4" customWidth="1"/>
    <col min="2307" max="2307" width="13.140625" style="4" customWidth="1"/>
    <col min="2308" max="2308" width="22.5703125" style="4" customWidth="1"/>
    <col min="2309" max="2560" width="9.140625" style="4"/>
    <col min="2561" max="2561" width="17.140625" style="4" customWidth="1"/>
    <col min="2562" max="2562" width="18.7109375" style="4" customWidth="1"/>
    <col min="2563" max="2563" width="13.140625" style="4" customWidth="1"/>
    <col min="2564" max="2564" width="22.5703125" style="4" customWidth="1"/>
    <col min="2565" max="2816" width="9.140625" style="4"/>
    <col min="2817" max="2817" width="17.140625" style="4" customWidth="1"/>
    <col min="2818" max="2818" width="18.7109375" style="4" customWidth="1"/>
    <col min="2819" max="2819" width="13.140625" style="4" customWidth="1"/>
    <col min="2820" max="2820" width="22.5703125" style="4" customWidth="1"/>
    <col min="2821" max="3072" width="9.140625" style="4"/>
    <col min="3073" max="3073" width="17.140625" style="4" customWidth="1"/>
    <col min="3074" max="3074" width="18.7109375" style="4" customWidth="1"/>
    <col min="3075" max="3075" width="13.140625" style="4" customWidth="1"/>
    <col min="3076" max="3076" width="22.5703125" style="4" customWidth="1"/>
    <col min="3077" max="3328" width="9.140625" style="4"/>
    <col min="3329" max="3329" width="17.140625" style="4" customWidth="1"/>
    <col min="3330" max="3330" width="18.7109375" style="4" customWidth="1"/>
    <col min="3331" max="3331" width="13.140625" style="4" customWidth="1"/>
    <col min="3332" max="3332" width="22.5703125" style="4" customWidth="1"/>
    <col min="3333" max="3584" width="9.140625" style="4"/>
    <col min="3585" max="3585" width="17.140625" style="4" customWidth="1"/>
    <col min="3586" max="3586" width="18.7109375" style="4" customWidth="1"/>
    <col min="3587" max="3587" width="13.140625" style="4" customWidth="1"/>
    <col min="3588" max="3588" width="22.5703125" style="4" customWidth="1"/>
    <col min="3589" max="3840" width="9.140625" style="4"/>
    <col min="3841" max="3841" width="17.140625" style="4" customWidth="1"/>
    <col min="3842" max="3842" width="18.7109375" style="4" customWidth="1"/>
    <col min="3843" max="3843" width="13.140625" style="4" customWidth="1"/>
    <col min="3844" max="3844" width="22.5703125" style="4" customWidth="1"/>
    <col min="3845" max="4096" width="9.140625" style="4"/>
    <col min="4097" max="4097" width="17.140625" style="4" customWidth="1"/>
    <col min="4098" max="4098" width="18.7109375" style="4" customWidth="1"/>
    <col min="4099" max="4099" width="13.140625" style="4" customWidth="1"/>
    <col min="4100" max="4100" width="22.5703125" style="4" customWidth="1"/>
    <col min="4101" max="4352" width="9.140625" style="4"/>
    <col min="4353" max="4353" width="17.140625" style="4" customWidth="1"/>
    <col min="4354" max="4354" width="18.7109375" style="4" customWidth="1"/>
    <col min="4355" max="4355" width="13.140625" style="4" customWidth="1"/>
    <col min="4356" max="4356" width="22.5703125" style="4" customWidth="1"/>
    <col min="4357" max="4608" width="9.140625" style="4"/>
    <col min="4609" max="4609" width="17.140625" style="4" customWidth="1"/>
    <col min="4610" max="4610" width="18.7109375" style="4" customWidth="1"/>
    <col min="4611" max="4611" width="13.140625" style="4" customWidth="1"/>
    <col min="4612" max="4612" width="22.5703125" style="4" customWidth="1"/>
    <col min="4613" max="4864" width="9.140625" style="4"/>
    <col min="4865" max="4865" width="17.140625" style="4" customWidth="1"/>
    <col min="4866" max="4866" width="18.7109375" style="4" customWidth="1"/>
    <col min="4867" max="4867" width="13.140625" style="4" customWidth="1"/>
    <col min="4868" max="4868" width="22.5703125" style="4" customWidth="1"/>
    <col min="4869" max="5120" width="9.140625" style="4"/>
    <col min="5121" max="5121" width="17.140625" style="4" customWidth="1"/>
    <col min="5122" max="5122" width="18.7109375" style="4" customWidth="1"/>
    <col min="5123" max="5123" width="13.140625" style="4" customWidth="1"/>
    <col min="5124" max="5124" width="22.5703125" style="4" customWidth="1"/>
    <col min="5125" max="5376" width="9.140625" style="4"/>
    <col min="5377" max="5377" width="17.140625" style="4" customWidth="1"/>
    <col min="5378" max="5378" width="18.7109375" style="4" customWidth="1"/>
    <col min="5379" max="5379" width="13.140625" style="4" customWidth="1"/>
    <col min="5380" max="5380" width="22.5703125" style="4" customWidth="1"/>
    <col min="5381" max="5632" width="9.140625" style="4"/>
    <col min="5633" max="5633" width="17.140625" style="4" customWidth="1"/>
    <col min="5634" max="5634" width="18.7109375" style="4" customWidth="1"/>
    <col min="5635" max="5635" width="13.140625" style="4" customWidth="1"/>
    <col min="5636" max="5636" width="22.5703125" style="4" customWidth="1"/>
    <col min="5637" max="5888" width="9.140625" style="4"/>
    <col min="5889" max="5889" width="17.140625" style="4" customWidth="1"/>
    <col min="5890" max="5890" width="18.7109375" style="4" customWidth="1"/>
    <col min="5891" max="5891" width="13.140625" style="4" customWidth="1"/>
    <col min="5892" max="5892" width="22.5703125" style="4" customWidth="1"/>
    <col min="5893" max="6144" width="9.140625" style="4"/>
    <col min="6145" max="6145" width="17.140625" style="4" customWidth="1"/>
    <col min="6146" max="6146" width="18.7109375" style="4" customWidth="1"/>
    <col min="6147" max="6147" width="13.140625" style="4" customWidth="1"/>
    <col min="6148" max="6148" width="22.5703125" style="4" customWidth="1"/>
    <col min="6149" max="6400" width="9.140625" style="4"/>
    <col min="6401" max="6401" width="17.140625" style="4" customWidth="1"/>
    <col min="6402" max="6402" width="18.7109375" style="4" customWidth="1"/>
    <col min="6403" max="6403" width="13.140625" style="4" customWidth="1"/>
    <col min="6404" max="6404" width="22.5703125" style="4" customWidth="1"/>
    <col min="6405" max="6656" width="9.140625" style="4"/>
    <col min="6657" max="6657" width="17.140625" style="4" customWidth="1"/>
    <col min="6658" max="6658" width="18.7109375" style="4" customWidth="1"/>
    <col min="6659" max="6659" width="13.140625" style="4" customWidth="1"/>
    <col min="6660" max="6660" width="22.5703125" style="4" customWidth="1"/>
    <col min="6661" max="6912" width="9.140625" style="4"/>
    <col min="6913" max="6913" width="17.140625" style="4" customWidth="1"/>
    <col min="6914" max="6914" width="18.7109375" style="4" customWidth="1"/>
    <col min="6915" max="6915" width="13.140625" style="4" customWidth="1"/>
    <col min="6916" max="6916" width="22.5703125" style="4" customWidth="1"/>
    <col min="6917" max="7168" width="9.140625" style="4"/>
    <col min="7169" max="7169" width="17.140625" style="4" customWidth="1"/>
    <col min="7170" max="7170" width="18.7109375" style="4" customWidth="1"/>
    <col min="7171" max="7171" width="13.140625" style="4" customWidth="1"/>
    <col min="7172" max="7172" width="22.5703125" style="4" customWidth="1"/>
    <col min="7173" max="7424" width="9.140625" style="4"/>
    <col min="7425" max="7425" width="17.140625" style="4" customWidth="1"/>
    <col min="7426" max="7426" width="18.7109375" style="4" customWidth="1"/>
    <col min="7427" max="7427" width="13.140625" style="4" customWidth="1"/>
    <col min="7428" max="7428" width="22.5703125" style="4" customWidth="1"/>
    <col min="7429" max="7680" width="9.140625" style="4"/>
    <col min="7681" max="7681" width="17.140625" style="4" customWidth="1"/>
    <col min="7682" max="7682" width="18.7109375" style="4" customWidth="1"/>
    <col min="7683" max="7683" width="13.140625" style="4" customWidth="1"/>
    <col min="7684" max="7684" width="22.5703125" style="4" customWidth="1"/>
    <col min="7685" max="7936" width="9.140625" style="4"/>
    <col min="7937" max="7937" width="17.140625" style="4" customWidth="1"/>
    <col min="7938" max="7938" width="18.7109375" style="4" customWidth="1"/>
    <col min="7939" max="7939" width="13.140625" style="4" customWidth="1"/>
    <col min="7940" max="7940" width="22.5703125" style="4" customWidth="1"/>
    <col min="7941" max="8192" width="9.140625" style="4"/>
    <col min="8193" max="8193" width="17.140625" style="4" customWidth="1"/>
    <col min="8194" max="8194" width="18.7109375" style="4" customWidth="1"/>
    <col min="8195" max="8195" width="13.140625" style="4" customWidth="1"/>
    <col min="8196" max="8196" width="22.5703125" style="4" customWidth="1"/>
    <col min="8197" max="8448" width="9.140625" style="4"/>
    <col min="8449" max="8449" width="17.140625" style="4" customWidth="1"/>
    <col min="8450" max="8450" width="18.7109375" style="4" customWidth="1"/>
    <col min="8451" max="8451" width="13.140625" style="4" customWidth="1"/>
    <col min="8452" max="8452" width="22.5703125" style="4" customWidth="1"/>
    <col min="8453" max="8704" width="9.140625" style="4"/>
    <col min="8705" max="8705" width="17.140625" style="4" customWidth="1"/>
    <col min="8706" max="8706" width="18.7109375" style="4" customWidth="1"/>
    <col min="8707" max="8707" width="13.140625" style="4" customWidth="1"/>
    <col min="8708" max="8708" width="22.5703125" style="4" customWidth="1"/>
    <col min="8709" max="8960" width="9.140625" style="4"/>
    <col min="8961" max="8961" width="17.140625" style="4" customWidth="1"/>
    <col min="8962" max="8962" width="18.7109375" style="4" customWidth="1"/>
    <col min="8963" max="8963" width="13.140625" style="4" customWidth="1"/>
    <col min="8964" max="8964" width="22.5703125" style="4" customWidth="1"/>
    <col min="8965" max="9216" width="9.140625" style="4"/>
    <col min="9217" max="9217" width="17.140625" style="4" customWidth="1"/>
    <col min="9218" max="9218" width="18.7109375" style="4" customWidth="1"/>
    <col min="9219" max="9219" width="13.140625" style="4" customWidth="1"/>
    <col min="9220" max="9220" width="22.5703125" style="4" customWidth="1"/>
    <col min="9221" max="9472" width="9.140625" style="4"/>
    <col min="9473" max="9473" width="17.140625" style="4" customWidth="1"/>
    <col min="9474" max="9474" width="18.7109375" style="4" customWidth="1"/>
    <col min="9475" max="9475" width="13.140625" style="4" customWidth="1"/>
    <col min="9476" max="9476" width="22.5703125" style="4" customWidth="1"/>
    <col min="9477" max="9728" width="9.140625" style="4"/>
    <col min="9729" max="9729" width="17.140625" style="4" customWidth="1"/>
    <col min="9730" max="9730" width="18.7109375" style="4" customWidth="1"/>
    <col min="9731" max="9731" width="13.140625" style="4" customWidth="1"/>
    <col min="9732" max="9732" width="22.5703125" style="4" customWidth="1"/>
    <col min="9733" max="9984" width="9.140625" style="4"/>
    <col min="9985" max="9985" width="17.140625" style="4" customWidth="1"/>
    <col min="9986" max="9986" width="18.7109375" style="4" customWidth="1"/>
    <col min="9987" max="9987" width="13.140625" style="4" customWidth="1"/>
    <col min="9988" max="9988" width="22.5703125" style="4" customWidth="1"/>
    <col min="9989" max="10240" width="9.140625" style="4"/>
    <col min="10241" max="10241" width="17.140625" style="4" customWidth="1"/>
    <col min="10242" max="10242" width="18.7109375" style="4" customWidth="1"/>
    <col min="10243" max="10243" width="13.140625" style="4" customWidth="1"/>
    <col min="10244" max="10244" width="22.5703125" style="4" customWidth="1"/>
    <col min="10245" max="10496" width="9.140625" style="4"/>
    <col min="10497" max="10497" width="17.140625" style="4" customWidth="1"/>
    <col min="10498" max="10498" width="18.7109375" style="4" customWidth="1"/>
    <col min="10499" max="10499" width="13.140625" style="4" customWidth="1"/>
    <col min="10500" max="10500" width="22.5703125" style="4" customWidth="1"/>
    <col min="10501" max="10752" width="9.140625" style="4"/>
    <col min="10753" max="10753" width="17.140625" style="4" customWidth="1"/>
    <col min="10754" max="10754" width="18.7109375" style="4" customWidth="1"/>
    <col min="10755" max="10755" width="13.140625" style="4" customWidth="1"/>
    <col min="10756" max="10756" width="22.5703125" style="4" customWidth="1"/>
    <col min="10757" max="11008" width="9.140625" style="4"/>
    <col min="11009" max="11009" width="17.140625" style="4" customWidth="1"/>
    <col min="11010" max="11010" width="18.7109375" style="4" customWidth="1"/>
    <col min="11011" max="11011" width="13.140625" style="4" customWidth="1"/>
    <col min="11012" max="11012" width="22.5703125" style="4" customWidth="1"/>
    <col min="11013" max="11264" width="9.140625" style="4"/>
    <col min="11265" max="11265" width="17.140625" style="4" customWidth="1"/>
    <col min="11266" max="11266" width="18.7109375" style="4" customWidth="1"/>
    <col min="11267" max="11267" width="13.140625" style="4" customWidth="1"/>
    <col min="11268" max="11268" width="22.5703125" style="4" customWidth="1"/>
    <col min="11269" max="11520" width="9.140625" style="4"/>
    <col min="11521" max="11521" width="17.140625" style="4" customWidth="1"/>
    <col min="11522" max="11522" width="18.7109375" style="4" customWidth="1"/>
    <col min="11523" max="11523" width="13.140625" style="4" customWidth="1"/>
    <col min="11524" max="11524" width="22.5703125" style="4" customWidth="1"/>
    <col min="11525" max="11776" width="9.140625" style="4"/>
    <col min="11777" max="11777" width="17.140625" style="4" customWidth="1"/>
    <col min="11778" max="11778" width="18.7109375" style="4" customWidth="1"/>
    <col min="11779" max="11779" width="13.140625" style="4" customWidth="1"/>
    <col min="11780" max="11780" width="22.5703125" style="4" customWidth="1"/>
    <col min="11781" max="12032" width="9.140625" style="4"/>
    <col min="12033" max="12033" width="17.140625" style="4" customWidth="1"/>
    <col min="12034" max="12034" width="18.7109375" style="4" customWidth="1"/>
    <col min="12035" max="12035" width="13.140625" style="4" customWidth="1"/>
    <col min="12036" max="12036" width="22.5703125" style="4" customWidth="1"/>
    <col min="12037" max="12288" width="9.140625" style="4"/>
    <col min="12289" max="12289" width="17.140625" style="4" customWidth="1"/>
    <col min="12290" max="12290" width="18.7109375" style="4" customWidth="1"/>
    <col min="12291" max="12291" width="13.140625" style="4" customWidth="1"/>
    <col min="12292" max="12292" width="22.5703125" style="4" customWidth="1"/>
    <col min="12293" max="12544" width="9.140625" style="4"/>
    <col min="12545" max="12545" width="17.140625" style="4" customWidth="1"/>
    <col min="12546" max="12546" width="18.7109375" style="4" customWidth="1"/>
    <col min="12547" max="12547" width="13.140625" style="4" customWidth="1"/>
    <col min="12548" max="12548" width="22.5703125" style="4" customWidth="1"/>
    <col min="12549" max="12800" width="9.140625" style="4"/>
    <col min="12801" max="12801" width="17.140625" style="4" customWidth="1"/>
    <col min="12802" max="12802" width="18.7109375" style="4" customWidth="1"/>
    <col min="12803" max="12803" width="13.140625" style="4" customWidth="1"/>
    <col min="12804" max="12804" width="22.5703125" style="4" customWidth="1"/>
    <col min="12805" max="13056" width="9.140625" style="4"/>
    <col min="13057" max="13057" width="17.140625" style="4" customWidth="1"/>
    <col min="13058" max="13058" width="18.7109375" style="4" customWidth="1"/>
    <col min="13059" max="13059" width="13.140625" style="4" customWidth="1"/>
    <col min="13060" max="13060" width="22.5703125" style="4" customWidth="1"/>
    <col min="13061" max="13312" width="9.140625" style="4"/>
    <col min="13313" max="13313" width="17.140625" style="4" customWidth="1"/>
    <col min="13314" max="13314" width="18.7109375" style="4" customWidth="1"/>
    <col min="13315" max="13315" width="13.140625" style="4" customWidth="1"/>
    <col min="13316" max="13316" width="22.5703125" style="4" customWidth="1"/>
    <col min="13317" max="13568" width="9.140625" style="4"/>
    <col min="13569" max="13569" width="17.140625" style="4" customWidth="1"/>
    <col min="13570" max="13570" width="18.7109375" style="4" customWidth="1"/>
    <col min="13571" max="13571" width="13.140625" style="4" customWidth="1"/>
    <col min="13572" max="13572" width="22.5703125" style="4" customWidth="1"/>
    <col min="13573" max="13824" width="9.140625" style="4"/>
    <col min="13825" max="13825" width="17.140625" style="4" customWidth="1"/>
    <col min="13826" max="13826" width="18.7109375" style="4" customWidth="1"/>
    <col min="13827" max="13827" width="13.140625" style="4" customWidth="1"/>
    <col min="13828" max="13828" width="22.5703125" style="4" customWidth="1"/>
    <col min="13829" max="14080" width="9.140625" style="4"/>
    <col min="14081" max="14081" width="17.140625" style="4" customWidth="1"/>
    <col min="14082" max="14082" width="18.7109375" style="4" customWidth="1"/>
    <col min="14083" max="14083" width="13.140625" style="4" customWidth="1"/>
    <col min="14084" max="14084" width="22.5703125" style="4" customWidth="1"/>
    <col min="14085" max="14336" width="9.140625" style="4"/>
    <col min="14337" max="14337" width="17.140625" style="4" customWidth="1"/>
    <col min="14338" max="14338" width="18.7109375" style="4" customWidth="1"/>
    <col min="14339" max="14339" width="13.140625" style="4" customWidth="1"/>
    <col min="14340" max="14340" width="22.5703125" style="4" customWidth="1"/>
    <col min="14341" max="14592" width="9.140625" style="4"/>
    <col min="14593" max="14593" width="17.140625" style="4" customWidth="1"/>
    <col min="14594" max="14594" width="18.7109375" style="4" customWidth="1"/>
    <col min="14595" max="14595" width="13.140625" style="4" customWidth="1"/>
    <col min="14596" max="14596" width="22.5703125" style="4" customWidth="1"/>
    <col min="14597" max="14848" width="9.140625" style="4"/>
    <col min="14849" max="14849" width="17.140625" style="4" customWidth="1"/>
    <col min="14850" max="14850" width="18.7109375" style="4" customWidth="1"/>
    <col min="14851" max="14851" width="13.140625" style="4" customWidth="1"/>
    <col min="14852" max="14852" width="22.5703125" style="4" customWidth="1"/>
    <col min="14853" max="15104" width="9.140625" style="4"/>
    <col min="15105" max="15105" width="17.140625" style="4" customWidth="1"/>
    <col min="15106" max="15106" width="18.7109375" style="4" customWidth="1"/>
    <col min="15107" max="15107" width="13.140625" style="4" customWidth="1"/>
    <col min="15108" max="15108" width="22.5703125" style="4" customWidth="1"/>
    <col min="15109" max="15360" width="9.140625" style="4"/>
    <col min="15361" max="15361" width="17.140625" style="4" customWidth="1"/>
    <col min="15362" max="15362" width="18.7109375" style="4" customWidth="1"/>
    <col min="15363" max="15363" width="13.140625" style="4" customWidth="1"/>
    <col min="15364" max="15364" width="22.5703125" style="4" customWidth="1"/>
    <col min="15365" max="15616" width="9.140625" style="4"/>
    <col min="15617" max="15617" width="17.140625" style="4" customWidth="1"/>
    <col min="15618" max="15618" width="18.7109375" style="4" customWidth="1"/>
    <col min="15619" max="15619" width="13.140625" style="4" customWidth="1"/>
    <col min="15620" max="15620" width="22.5703125" style="4" customWidth="1"/>
    <col min="15621" max="15872" width="9.140625" style="4"/>
    <col min="15873" max="15873" width="17.140625" style="4" customWidth="1"/>
    <col min="15874" max="15874" width="18.7109375" style="4" customWidth="1"/>
    <col min="15875" max="15875" width="13.140625" style="4" customWidth="1"/>
    <col min="15876" max="15876" width="22.5703125" style="4" customWidth="1"/>
    <col min="15877" max="16128" width="9.140625" style="4"/>
    <col min="16129" max="16129" width="17.140625" style="4" customWidth="1"/>
    <col min="16130" max="16130" width="18.7109375" style="4" customWidth="1"/>
    <col min="16131" max="16131" width="13.140625" style="4" customWidth="1"/>
    <col min="16132" max="16132" width="22.5703125" style="4" customWidth="1"/>
    <col min="16133" max="16384" width="9.140625" style="4"/>
  </cols>
  <sheetData>
    <row r="1" spans="1:4" x14ac:dyDescent="0.4">
      <c r="D1" s="231" t="s">
        <v>127</v>
      </c>
    </row>
    <row r="2" spans="1:4" ht="21" x14ac:dyDescent="0.4">
      <c r="A2" s="232" t="s">
        <v>471</v>
      </c>
      <c r="B2" s="232"/>
      <c r="C2" s="232"/>
      <c r="D2" s="232"/>
    </row>
    <row r="3" spans="1:4" ht="21.75" customHeight="1" x14ac:dyDescent="0.4">
      <c r="A3" s="767" t="s">
        <v>128</v>
      </c>
      <c r="B3" s="769" t="s">
        <v>129</v>
      </c>
      <c r="C3" s="769" t="s">
        <v>130</v>
      </c>
      <c r="D3" s="769" t="s">
        <v>472</v>
      </c>
    </row>
    <row r="4" spans="1:4" ht="21.75" customHeight="1" x14ac:dyDescent="0.4">
      <c r="A4" s="768"/>
      <c r="B4" s="770"/>
      <c r="C4" s="770"/>
      <c r="D4" s="770"/>
    </row>
    <row r="5" spans="1:4" ht="45.75" customHeight="1" x14ac:dyDescent="0.4">
      <c r="A5" s="768"/>
      <c r="B5" s="771"/>
      <c r="C5" s="771"/>
      <c r="D5" s="771"/>
    </row>
    <row r="6" spans="1:4" ht="19.5" x14ac:dyDescent="0.4">
      <c r="A6" s="237">
        <v>1096</v>
      </c>
      <c r="B6" s="238">
        <v>1096</v>
      </c>
      <c r="C6" s="418">
        <v>43.38</v>
      </c>
      <c r="D6" s="484">
        <v>68355697</v>
      </c>
    </row>
    <row r="7" spans="1:4" ht="19.5" x14ac:dyDescent="0.4">
      <c r="A7" s="233"/>
      <c r="B7" s="234"/>
      <c r="C7" s="234"/>
      <c r="D7" s="235"/>
    </row>
    <row r="8" spans="1:4" ht="27.75" x14ac:dyDescent="0.65">
      <c r="A8" s="236" t="s">
        <v>131</v>
      </c>
      <c r="B8" s="772" t="s">
        <v>475</v>
      </c>
      <c r="C8" s="772"/>
      <c r="D8" s="772"/>
    </row>
  </sheetData>
  <mergeCells count="5">
    <mergeCell ref="A3:A5"/>
    <mergeCell ref="B3:B5"/>
    <mergeCell ref="C3:C5"/>
    <mergeCell ref="D3:D5"/>
    <mergeCell ref="B8:D8"/>
  </mergeCells>
  <pageMargins left="0.75" right="0.75" top="1" bottom="1" header="0.5" footer="0.5"/>
  <pageSetup paperSize="9" scale="8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
  <sheetViews>
    <sheetView rightToLeft="1" view="pageBreakPreview" zoomScale="120" zoomScaleNormal="100" zoomScaleSheetLayoutView="120" workbookViewId="0">
      <selection activeCell="H8" sqref="H8"/>
    </sheetView>
  </sheetViews>
  <sheetFormatPr defaultRowHeight="15.75" x14ac:dyDescent="0.25"/>
  <cols>
    <col min="1" max="1" width="24" style="277" customWidth="1"/>
    <col min="2" max="17" width="9.42578125" style="277" customWidth="1"/>
    <col min="18" max="256" width="9" style="277"/>
    <col min="257" max="257" width="17.5703125" style="277" customWidth="1"/>
    <col min="258" max="273" width="9.42578125" style="277" customWidth="1"/>
    <col min="274" max="512" width="9" style="277"/>
    <col min="513" max="513" width="17.5703125" style="277" customWidth="1"/>
    <col min="514" max="529" width="9.42578125" style="277" customWidth="1"/>
    <col min="530" max="768" width="9" style="277"/>
    <col min="769" max="769" width="17.5703125" style="277" customWidth="1"/>
    <col min="770" max="785" width="9.42578125" style="277" customWidth="1"/>
    <col min="786" max="1024" width="9" style="277"/>
    <col min="1025" max="1025" width="17.5703125" style="277" customWidth="1"/>
    <col min="1026" max="1041" width="9.42578125" style="277" customWidth="1"/>
    <col min="1042" max="1280" width="9" style="277"/>
    <col min="1281" max="1281" width="17.5703125" style="277" customWidth="1"/>
    <col min="1282" max="1297" width="9.42578125" style="277" customWidth="1"/>
    <col min="1298" max="1536" width="9" style="277"/>
    <col min="1537" max="1537" width="17.5703125" style="277" customWidth="1"/>
    <col min="1538" max="1553" width="9.42578125" style="277" customWidth="1"/>
    <col min="1554" max="1792" width="9" style="277"/>
    <col min="1793" max="1793" width="17.5703125" style="277" customWidth="1"/>
    <col min="1794" max="1809" width="9.42578125" style="277" customWidth="1"/>
    <col min="1810" max="2048" width="9" style="277"/>
    <col min="2049" max="2049" width="17.5703125" style="277" customWidth="1"/>
    <col min="2050" max="2065" width="9.42578125" style="277" customWidth="1"/>
    <col min="2066" max="2304" width="9" style="277"/>
    <col min="2305" max="2305" width="17.5703125" style="277" customWidth="1"/>
    <col min="2306" max="2321" width="9.42578125" style="277" customWidth="1"/>
    <col min="2322" max="2560" width="9" style="277"/>
    <col min="2561" max="2561" width="17.5703125" style="277" customWidth="1"/>
    <col min="2562" max="2577" width="9.42578125" style="277" customWidth="1"/>
    <col min="2578" max="2816" width="9" style="277"/>
    <col min="2817" max="2817" width="17.5703125" style="277" customWidth="1"/>
    <col min="2818" max="2833" width="9.42578125" style="277" customWidth="1"/>
    <col min="2834" max="3072" width="9" style="277"/>
    <col min="3073" max="3073" width="17.5703125" style="277" customWidth="1"/>
    <col min="3074" max="3089" width="9.42578125" style="277" customWidth="1"/>
    <col min="3090" max="3328" width="9" style="277"/>
    <col min="3329" max="3329" width="17.5703125" style="277" customWidth="1"/>
    <col min="3330" max="3345" width="9.42578125" style="277" customWidth="1"/>
    <col min="3346" max="3584" width="9" style="277"/>
    <col min="3585" max="3585" width="17.5703125" style="277" customWidth="1"/>
    <col min="3586" max="3601" width="9.42578125" style="277" customWidth="1"/>
    <col min="3602" max="3840" width="9" style="277"/>
    <col min="3841" max="3841" width="17.5703125" style="277" customWidth="1"/>
    <col min="3842" max="3857" width="9.42578125" style="277" customWidth="1"/>
    <col min="3858" max="4096" width="9" style="277"/>
    <col min="4097" max="4097" width="17.5703125" style="277" customWidth="1"/>
    <col min="4098" max="4113" width="9.42578125" style="277" customWidth="1"/>
    <col min="4114" max="4352" width="9" style="277"/>
    <col min="4353" max="4353" width="17.5703125" style="277" customWidth="1"/>
    <col min="4354" max="4369" width="9.42578125" style="277" customWidth="1"/>
    <col min="4370" max="4608" width="9" style="277"/>
    <col min="4609" max="4609" width="17.5703125" style="277" customWidth="1"/>
    <col min="4610" max="4625" width="9.42578125" style="277" customWidth="1"/>
    <col min="4626" max="4864" width="9" style="277"/>
    <col min="4865" max="4865" width="17.5703125" style="277" customWidth="1"/>
    <col min="4866" max="4881" width="9.42578125" style="277" customWidth="1"/>
    <col min="4882" max="5120" width="9" style="277"/>
    <col min="5121" max="5121" width="17.5703125" style="277" customWidth="1"/>
    <col min="5122" max="5137" width="9.42578125" style="277" customWidth="1"/>
    <col min="5138" max="5376" width="9" style="277"/>
    <col min="5377" max="5377" width="17.5703125" style="277" customWidth="1"/>
    <col min="5378" max="5393" width="9.42578125" style="277" customWidth="1"/>
    <col min="5394" max="5632" width="9" style="277"/>
    <col min="5633" max="5633" width="17.5703125" style="277" customWidth="1"/>
    <col min="5634" max="5649" width="9.42578125" style="277" customWidth="1"/>
    <col min="5650" max="5888" width="9" style="277"/>
    <col min="5889" max="5889" width="17.5703125" style="277" customWidth="1"/>
    <col min="5890" max="5905" width="9.42578125" style="277" customWidth="1"/>
    <col min="5906" max="6144" width="9" style="277"/>
    <col min="6145" max="6145" width="17.5703125" style="277" customWidth="1"/>
    <col min="6146" max="6161" width="9.42578125" style="277" customWidth="1"/>
    <col min="6162" max="6400" width="9" style="277"/>
    <col min="6401" max="6401" width="17.5703125" style="277" customWidth="1"/>
    <col min="6402" max="6417" width="9.42578125" style="277" customWidth="1"/>
    <col min="6418" max="6656" width="9" style="277"/>
    <col min="6657" max="6657" width="17.5703125" style="277" customWidth="1"/>
    <col min="6658" max="6673" width="9.42578125" style="277" customWidth="1"/>
    <col min="6674" max="6912" width="9" style="277"/>
    <col min="6913" max="6913" width="17.5703125" style="277" customWidth="1"/>
    <col min="6914" max="6929" width="9.42578125" style="277" customWidth="1"/>
    <col min="6930" max="7168" width="9" style="277"/>
    <col min="7169" max="7169" width="17.5703125" style="277" customWidth="1"/>
    <col min="7170" max="7185" width="9.42578125" style="277" customWidth="1"/>
    <col min="7186" max="7424" width="9" style="277"/>
    <col min="7425" max="7425" width="17.5703125" style="277" customWidth="1"/>
    <col min="7426" max="7441" width="9.42578125" style="277" customWidth="1"/>
    <col min="7442" max="7680" width="9" style="277"/>
    <col min="7681" max="7681" width="17.5703125" style="277" customWidth="1"/>
    <col min="7682" max="7697" width="9.42578125" style="277" customWidth="1"/>
    <col min="7698" max="7936" width="9" style="277"/>
    <col min="7937" max="7937" width="17.5703125" style="277" customWidth="1"/>
    <col min="7938" max="7953" width="9.42578125" style="277" customWidth="1"/>
    <col min="7954" max="8192" width="9" style="277"/>
    <col min="8193" max="8193" width="17.5703125" style="277" customWidth="1"/>
    <col min="8194" max="8209" width="9.42578125" style="277" customWidth="1"/>
    <col min="8210" max="8448" width="9" style="277"/>
    <col min="8449" max="8449" width="17.5703125" style="277" customWidth="1"/>
    <col min="8450" max="8465" width="9.42578125" style="277" customWidth="1"/>
    <col min="8466" max="8704" width="9" style="277"/>
    <col min="8705" max="8705" width="17.5703125" style="277" customWidth="1"/>
    <col min="8706" max="8721" width="9.42578125" style="277" customWidth="1"/>
    <col min="8722" max="8960" width="9" style="277"/>
    <col min="8961" max="8961" width="17.5703125" style="277" customWidth="1"/>
    <col min="8962" max="8977" width="9.42578125" style="277" customWidth="1"/>
    <col min="8978" max="9216" width="9" style="277"/>
    <col min="9217" max="9217" width="17.5703125" style="277" customWidth="1"/>
    <col min="9218" max="9233" width="9.42578125" style="277" customWidth="1"/>
    <col min="9234" max="9472" width="9" style="277"/>
    <col min="9473" max="9473" width="17.5703125" style="277" customWidth="1"/>
    <col min="9474" max="9489" width="9.42578125" style="277" customWidth="1"/>
    <col min="9490" max="9728" width="9" style="277"/>
    <col min="9729" max="9729" width="17.5703125" style="277" customWidth="1"/>
    <col min="9730" max="9745" width="9.42578125" style="277" customWidth="1"/>
    <col min="9746" max="9984" width="9" style="277"/>
    <col min="9985" max="9985" width="17.5703125" style="277" customWidth="1"/>
    <col min="9986" max="10001" width="9.42578125" style="277" customWidth="1"/>
    <col min="10002" max="10240" width="9" style="277"/>
    <col min="10241" max="10241" width="17.5703125" style="277" customWidth="1"/>
    <col min="10242" max="10257" width="9.42578125" style="277" customWidth="1"/>
    <col min="10258" max="10496" width="9" style="277"/>
    <col min="10497" max="10497" width="17.5703125" style="277" customWidth="1"/>
    <col min="10498" max="10513" width="9.42578125" style="277" customWidth="1"/>
    <col min="10514" max="10752" width="9" style="277"/>
    <col min="10753" max="10753" width="17.5703125" style="277" customWidth="1"/>
    <col min="10754" max="10769" width="9.42578125" style="277" customWidth="1"/>
    <col min="10770" max="11008" width="9" style="277"/>
    <col min="11009" max="11009" width="17.5703125" style="277" customWidth="1"/>
    <col min="11010" max="11025" width="9.42578125" style="277" customWidth="1"/>
    <col min="11026" max="11264" width="9" style="277"/>
    <col min="11265" max="11265" width="17.5703125" style="277" customWidth="1"/>
    <col min="11266" max="11281" width="9.42578125" style="277" customWidth="1"/>
    <col min="11282" max="11520" width="9" style="277"/>
    <col min="11521" max="11521" width="17.5703125" style="277" customWidth="1"/>
    <col min="11522" max="11537" width="9.42578125" style="277" customWidth="1"/>
    <col min="11538" max="11776" width="9" style="277"/>
    <col min="11777" max="11777" width="17.5703125" style="277" customWidth="1"/>
    <col min="11778" max="11793" width="9.42578125" style="277" customWidth="1"/>
    <col min="11794" max="12032" width="9" style="277"/>
    <col min="12033" max="12033" width="17.5703125" style="277" customWidth="1"/>
    <col min="12034" max="12049" width="9.42578125" style="277" customWidth="1"/>
    <col min="12050" max="12288" width="9" style="277"/>
    <col min="12289" max="12289" width="17.5703125" style="277" customWidth="1"/>
    <col min="12290" max="12305" width="9.42578125" style="277" customWidth="1"/>
    <col min="12306" max="12544" width="9" style="277"/>
    <col min="12545" max="12545" width="17.5703125" style="277" customWidth="1"/>
    <col min="12546" max="12561" width="9.42578125" style="277" customWidth="1"/>
    <col min="12562" max="12800" width="9" style="277"/>
    <col min="12801" max="12801" width="17.5703125" style="277" customWidth="1"/>
    <col min="12802" max="12817" width="9.42578125" style="277" customWidth="1"/>
    <col min="12818" max="13056" width="9" style="277"/>
    <col min="13057" max="13057" width="17.5703125" style="277" customWidth="1"/>
    <col min="13058" max="13073" width="9.42578125" style="277" customWidth="1"/>
    <col min="13074" max="13312" width="9" style="277"/>
    <col min="13313" max="13313" width="17.5703125" style="277" customWidth="1"/>
    <col min="13314" max="13329" width="9.42578125" style="277" customWidth="1"/>
    <col min="13330" max="13568" width="9" style="277"/>
    <col min="13569" max="13569" width="17.5703125" style="277" customWidth="1"/>
    <col min="13570" max="13585" width="9.42578125" style="277" customWidth="1"/>
    <col min="13586" max="13824" width="9" style="277"/>
    <col min="13825" max="13825" width="17.5703125" style="277" customWidth="1"/>
    <col min="13826" max="13841" width="9.42578125" style="277" customWidth="1"/>
    <col min="13842" max="14080" width="9" style="277"/>
    <col min="14081" max="14081" width="17.5703125" style="277" customWidth="1"/>
    <col min="14082" max="14097" width="9.42578125" style="277" customWidth="1"/>
    <col min="14098" max="14336" width="9" style="277"/>
    <col min="14337" max="14337" width="17.5703125" style="277" customWidth="1"/>
    <col min="14338" max="14353" width="9.42578125" style="277" customWidth="1"/>
    <col min="14354" max="14592" width="9" style="277"/>
    <col min="14593" max="14593" width="17.5703125" style="277" customWidth="1"/>
    <col min="14594" max="14609" width="9.42578125" style="277" customWidth="1"/>
    <col min="14610" max="14848" width="9" style="277"/>
    <col min="14849" max="14849" width="17.5703125" style="277" customWidth="1"/>
    <col min="14850" max="14865" width="9.42578125" style="277" customWidth="1"/>
    <col min="14866" max="15104" width="9" style="277"/>
    <col min="15105" max="15105" width="17.5703125" style="277" customWidth="1"/>
    <col min="15106" max="15121" width="9.42578125" style="277" customWidth="1"/>
    <col min="15122" max="15360" width="9" style="277"/>
    <col min="15361" max="15361" width="17.5703125" style="277" customWidth="1"/>
    <col min="15362" max="15377" width="9.42578125" style="277" customWidth="1"/>
    <col min="15378" max="15616" width="9" style="277"/>
    <col min="15617" max="15617" width="17.5703125" style="277" customWidth="1"/>
    <col min="15618" max="15633" width="9.42578125" style="277" customWidth="1"/>
    <col min="15634" max="15872" width="9" style="277"/>
    <col min="15873" max="15873" width="17.5703125" style="277" customWidth="1"/>
    <col min="15874" max="15889" width="9.42578125" style="277" customWidth="1"/>
    <col min="15890" max="16128" width="9" style="277"/>
    <col min="16129" max="16129" width="17.5703125" style="277" customWidth="1"/>
    <col min="16130" max="16145" width="9.42578125" style="277" customWidth="1"/>
    <col min="16146" max="16384" width="9" style="277"/>
  </cols>
  <sheetData>
    <row r="1" spans="1:18" ht="21" x14ac:dyDescent="0.25">
      <c r="Q1" s="278" t="s">
        <v>377</v>
      </c>
    </row>
    <row r="3" spans="1:18" ht="24" x14ac:dyDescent="0.25">
      <c r="B3" s="773" t="s">
        <v>444</v>
      </c>
      <c r="C3" s="773"/>
      <c r="D3" s="773"/>
      <c r="E3" s="773"/>
      <c r="F3" s="773"/>
      <c r="G3" s="773"/>
      <c r="H3" s="773"/>
      <c r="I3" s="773"/>
      <c r="J3" s="773"/>
      <c r="K3" s="773"/>
      <c r="L3" s="773"/>
      <c r="M3" s="773"/>
      <c r="N3" s="773"/>
      <c r="O3" s="773"/>
      <c r="P3" s="773"/>
      <c r="Q3" s="773"/>
    </row>
    <row r="4" spans="1:18" ht="16.5" thickBot="1" x14ac:dyDescent="0.3"/>
    <row r="5" spans="1:18" ht="18" customHeight="1" thickBot="1" x14ac:dyDescent="0.3">
      <c r="A5" s="774" t="s">
        <v>378</v>
      </c>
      <c r="B5" s="777" t="s">
        <v>379</v>
      </c>
      <c r="C5" s="778"/>
      <c r="D5" s="778"/>
      <c r="E5" s="778"/>
      <c r="F5" s="778"/>
      <c r="G5" s="779"/>
      <c r="H5" s="777" t="s">
        <v>380</v>
      </c>
      <c r="I5" s="778"/>
      <c r="J5" s="778"/>
      <c r="K5" s="778"/>
      <c r="L5" s="778"/>
      <c r="M5" s="779"/>
      <c r="N5" s="777" t="s">
        <v>381</v>
      </c>
      <c r="O5" s="779"/>
      <c r="P5" s="777" t="s">
        <v>382</v>
      </c>
      <c r="Q5" s="779"/>
      <c r="R5" s="279"/>
    </row>
    <row r="6" spans="1:18" ht="16.5" thickBot="1" x14ac:dyDescent="0.3">
      <c r="A6" s="775"/>
      <c r="B6" s="777" t="s">
        <v>383</v>
      </c>
      <c r="C6" s="779"/>
      <c r="D6" s="777" t="s">
        <v>384</v>
      </c>
      <c r="E6" s="779"/>
      <c r="F6" s="425" t="s">
        <v>385</v>
      </c>
      <c r="G6" s="425" t="s">
        <v>385</v>
      </c>
      <c r="H6" s="777" t="s">
        <v>383</v>
      </c>
      <c r="I6" s="779"/>
      <c r="J6" s="777" t="s">
        <v>384</v>
      </c>
      <c r="K6" s="779"/>
      <c r="L6" s="425" t="s">
        <v>385</v>
      </c>
      <c r="M6" s="425" t="s">
        <v>385</v>
      </c>
      <c r="N6" s="425" t="s">
        <v>386</v>
      </c>
      <c r="O6" s="425" t="s">
        <v>386</v>
      </c>
      <c r="P6" s="426" t="s">
        <v>387</v>
      </c>
      <c r="Q6" s="425" t="s">
        <v>154</v>
      </c>
      <c r="R6" s="279"/>
    </row>
    <row r="7" spans="1:18" ht="16.5" thickBot="1" x14ac:dyDescent="0.3">
      <c r="A7" s="776"/>
      <c r="B7" s="426" t="s">
        <v>154</v>
      </c>
      <c r="C7" s="426" t="s">
        <v>388</v>
      </c>
      <c r="D7" s="426" t="s">
        <v>154</v>
      </c>
      <c r="E7" s="426" t="s">
        <v>388</v>
      </c>
      <c r="F7" s="427" t="s">
        <v>389</v>
      </c>
      <c r="G7" s="427" t="s">
        <v>388</v>
      </c>
      <c r="H7" s="426" t="s">
        <v>154</v>
      </c>
      <c r="I7" s="426" t="s">
        <v>388</v>
      </c>
      <c r="J7" s="426" t="s">
        <v>154</v>
      </c>
      <c r="K7" s="426" t="s">
        <v>388</v>
      </c>
      <c r="L7" s="427" t="s">
        <v>389</v>
      </c>
      <c r="M7" s="427" t="s">
        <v>388</v>
      </c>
      <c r="N7" s="427" t="s">
        <v>390</v>
      </c>
      <c r="O7" s="427" t="s">
        <v>391</v>
      </c>
      <c r="P7" s="428" t="s">
        <v>392</v>
      </c>
      <c r="Q7" s="429" t="s">
        <v>393</v>
      </c>
      <c r="R7" s="279"/>
    </row>
    <row r="8" spans="1:18" ht="35.25" customHeight="1" x14ac:dyDescent="0.25">
      <c r="A8" s="280" t="s">
        <v>394</v>
      </c>
      <c r="B8" s="281">
        <f>'[3]موجودی روستا'!$B$8</f>
        <v>144</v>
      </c>
      <c r="C8" s="281">
        <f>'[3]موجودی روستا'!$C$8</f>
        <v>86528</v>
      </c>
      <c r="D8" s="281">
        <f>'[3]موجودی روستا'!$D$8</f>
        <v>2</v>
      </c>
      <c r="E8" s="281">
        <f>'[3]موجودی روستا'!$E$8</f>
        <v>35</v>
      </c>
      <c r="F8" s="281">
        <f>'[3]موجودی روستا'!$F$8</f>
        <v>146</v>
      </c>
      <c r="G8" s="281">
        <f>'[3]موجودی روستا'!$G$8</f>
        <v>86563</v>
      </c>
      <c r="H8" s="281">
        <f>'[3]موجودی روستا'!$H$8</f>
        <v>144</v>
      </c>
      <c r="I8" s="281">
        <f>'[3]موجودی روستا'!$I$8</f>
        <v>86528</v>
      </c>
      <c r="J8" s="281">
        <f>'[3]موجودی روستا'!$J$8</f>
        <v>2</v>
      </c>
      <c r="K8" s="281">
        <v>35</v>
      </c>
      <c r="L8" s="281">
        <f>H8+J8</f>
        <v>146</v>
      </c>
      <c r="M8" s="281">
        <f>K8+I8</f>
        <v>86563</v>
      </c>
      <c r="N8" s="281">
        <v>684.49800000000005</v>
      </c>
      <c r="O8" s="281">
        <v>1213.0999999999997</v>
      </c>
      <c r="P8" s="281">
        <v>103278</v>
      </c>
      <c r="Q8" s="282">
        <v>446</v>
      </c>
    </row>
  </sheetData>
  <mergeCells count="10">
    <mergeCell ref="B3:Q3"/>
    <mergeCell ref="A5:A7"/>
    <mergeCell ref="B5:G5"/>
    <mergeCell ref="H5:M5"/>
    <mergeCell ref="N5:O5"/>
    <mergeCell ref="P5:Q5"/>
    <mergeCell ref="B6:C6"/>
    <mergeCell ref="D6:E6"/>
    <mergeCell ref="H6:I6"/>
    <mergeCell ref="J6:K6"/>
  </mergeCells>
  <pageMargins left="0.75" right="0.75" top="1" bottom="1" header="0.5" footer="0.5"/>
  <pageSetup paperSize="9" scale="6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8"/>
  <sheetViews>
    <sheetView rightToLeft="1" topLeftCell="C1" workbookViewId="0">
      <selection activeCell="P8" sqref="P8"/>
    </sheetView>
  </sheetViews>
  <sheetFormatPr defaultRowHeight="15" x14ac:dyDescent="0.25"/>
  <cols>
    <col min="1" max="1" width="3.5703125" hidden="1" customWidth="1"/>
    <col min="2" max="2" width="0.28515625" hidden="1" customWidth="1"/>
    <col min="3" max="3" width="13.85546875" customWidth="1"/>
    <col min="4" max="4" width="16.7109375" customWidth="1"/>
    <col min="5" max="5" width="13.140625" customWidth="1"/>
    <col min="6" max="6" width="16.5703125" customWidth="1"/>
    <col min="7" max="7" width="9.140625" customWidth="1"/>
    <col min="8" max="8" width="14" customWidth="1"/>
    <col min="9" max="9" width="8" customWidth="1"/>
    <col min="10" max="10" width="8.85546875" customWidth="1"/>
    <col min="11" max="11" width="18.85546875" customWidth="1"/>
    <col min="12" max="12" width="30" customWidth="1"/>
    <col min="13" max="13" width="9.28515625" customWidth="1"/>
    <col min="14" max="14" width="8.5703125" customWidth="1"/>
    <col min="15" max="15" width="9.28515625" customWidth="1"/>
    <col min="16" max="16" width="9.5703125" customWidth="1"/>
    <col min="257" max="258" width="0" hidden="1" customWidth="1"/>
    <col min="259" max="259" width="8.42578125" customWidth="1"/>
    <col min="260" max="260" width="6" customWidth="1"/>
    <col min="261" max="261" width="8.42578125" customWidth="1"/>
    <col min="262" max="262" width="16.5703125" customWidth="1"/>
    <col min="263" max="263" width="5.85546875" customWidth="1"/>
    <col min="264" max="264" width="9.5703125" customWidth="1"/>
    <col min="265" max="266" width="5.85546875" customWidth="1"/>
    <col min="267" max="267" width="18.85546875" customWidth="1"/>
    <col min="268" max="268" width="11.85546875" customWidth="1"/>
    <col min="269" max="269" width="9.28515625" customWidth="1"/>
    <col min="270" max="270" width="4.42578125" customWidth="1"/>
    <col min="271" max="271" width="5.42578125" customWidth="1"/>
    <col min="272" max="272" width="9.5703125" customWidth="1"/>
    <col min="513" max="514" width="0" hidden="1" customWidth="1"/>
    <col min="515" max="515" width="8.42578125" customWidth="1"/>
    <col min="516" max="516" width="6" customWidth="1"/>
    <col min="517" max="517" width="8.42578125" customWidth="1"/>
    <col min="518" max="518" width="16.5703125" customWidth="1"/>
    <col min="519" max="519" width="5.85546875" customWidth="1"/>
    <col min="520" max="520" width="9.5703125" customWidth="1"/>
    <col min="521" max="522" width="5.85546875" customWidth="1"/>
    <col min="523" max="523" width="18.85546875" customWidth="1"/>
    <col min="524" max="524" width="11.85546875" customWidth="1"/>
    <col min="525" max="525" width="9.28515625" customWidth="1"/>
    <col min="526" max="526" width="4.42578125" customWidth="1"/>
    <col min="527" max="527" width="5.42578125" customWidth="1"/>
    <col min="528" max="528" width="9.5703125" customWidth="1"/>
    <col min="769" max="770" width="0" hidden="1" customWidth="1"/>
    <col min="771" max="771" width="8.42578125" customWidth="1"/>
    <col min="772" max="772" width="6" customWidth="1"/>
    <col min="773" max="773" width="8.42578125" customWidth="1"/>
    <col min="774" max="774" width="16.5703125" customWidth="1"/>
    <col min="775" max="775" width="5.85546875" customWidth="1"/>
    <col min="776" max="776" width="9.5703125" customWidth="1"/>
    <col min="777" max="778" width="5.85546875" customWidth="1"/>
    <col min="779" max="779" width="18.85546875" customWidth="1"/>
    <col min="780" max="780" width="11.85546875" customWidth="1"/>
    <col min="781" max="781" width="9.28515625" customWidth="1"/>
    <col min="782" max="782" width="4.42578125" customWidth="1"/>
    <col min="783" max="783" width="5.42578125" customWidth="1"/>
    <col min="784" max="784" width="9.5703125" customWidth="1"/>
    <col min="1025" max="1026" width="0" hidden="1" customWidth="1"/>
    <col min="1027" max="1027" width="8.42578125" customWidth="1"/>
    <col min="1028" max="1028" width="6" customWidth="1"/>
    <col min="1029" max="1029" width="8.42578125" customWidth="1"/>
    <col min="1030" max="1030" width="16.5703125" customWidth="1"/>
    <col min="1031" max="1031" width="5.85546875" customWidth="1"/>
    <col min="1032" max="1032" width="9.5703125" customWidth="1"/>
    <col min="1033" max="1034" width="5.85546875" customWidth="1"/>
    <col min="1035" max="1035" width="18.85546875" customWidth="1"/>
    <col min="1036" max="1036" width="11.85546875" customWidth="1"/>
    <col min="1037" max="1037" width="9.28515625" customWidth="1"/>
    <col min="1038" max="1038" width="4.42578125" customWidth="1"/>
    <col min="1039" max="1039" width="5.42578125" customWidth="1"/>
    <col min="1040" max="1040" width="9.5703125" customWidth="1"/>
    <col min="1281" max="1282" width="0" hidden="1" customWidth="1"/>
    <col min="1283" max="1283" width="8.42578125" customWidth="1"/>
    <col min="1284" max="1284" width="6" customWidth="1"/>
    <col min="1285" max="1285" width="8.42578125" customWidth="1"/>
    <col min="1286" max="1286" width="16.5703125" customWidth="1"/>
    <col min="1287" max="1287" width="5.85546875" customWidth="1"/>
    <col min="1288" max="1288" width="9.5703125" customWidth="1"/>
    <col min="1289" max="1290" width="5.85546875" customWidth="1"/>
    <col min="1291" max="1291" width="18.85546875" customWidth="1"/>
    <col min="1292" max="1292" width="11.85546875" customWidth="1"/>
    <col min="1293" max="1293" width="9.28515625" customWidth="1"/>
    <col min="1294" max="1294" width="4.42578125" customWidth="1"/>
    <col min="1295" max="1295" width="5.42578125" customWidth="1"/>
    <col min="1296" max="1296" width="9.5703125" customWidth="1"/>
    <col min="1537" max="1538" width="0" hidden="1" customWidth="1"/>
    <col min="1539" max="1539" width="8.42578125" customWidth="1"/>
    <col min="1540" max="1540" width="6" customWidth="1"/>
    <col min="1541" max="1541" width="8.42578125" customWidth="1"/>
    <col min="1542" max="1542" width="16.5703125" customWidth="1"/>
    <col min="1543" max="1543" width="5.85546875" customWidth="1"/>
    <col min="1544" max="1544" width="9.5703125" customWidth="1"/>
    <col min="1545" max="1546" width="5.85546875" customWidth="1"/>
    <col min="1547" max="1547" width="18.85546875" customWidth="1"/>
    <col min="1548" max="1548" width="11.85546875" customWidth="1"/>
    <col min="1549" max="1549" width="9.28515625" customWidth="1"/>
    <col min="1550" max="1550" width="4.42578125" customWidth="1"/>
    <col min="1551" max="1551" width="5.42578125" customWidth="1"/>
    <col min="1552" max="1552" width="9.5703125" customWidth="1"/>
    <col min="1793" max="1794" width="0" hidden="1" customWidth="1"/>
    <col min="1795" max="1795" width="8.42578125" customWidth="1"/>
    <col min="1796" max="1796" width="6" customWidth="1"/>
    <col min="1797" max="1797" width="8.42578125" customWidth="1"/>
    <col min="1798" max="1798" width="16.5703125" customWidth="1"/>
    <col min="1799" max="1799" width="5.85546875" customWidth="1"/>
    <col min="1800" max="1800" width="9.5703125" customWidth="1"/>
    <col min="1801" max="1802" width="5.85546875" customWidth="1"/>
    <col min="1803" max="1803" width="18.85546875" customWidth="1"/>
    <col min="1804" max="1804" width="11.85546875" customWidth="1"/>
    <col min="1805" max="1805" width="9.28515625" customWidth="1"/>
    <col min="1806" max="1806" width="4.42578125" customWidth="1"/>
    <col min="1807" max="1807" width="5.42578125" customWidth="1"/>
    <col min="1808" max="1808" width="9.5703125" customWidth="1"/>
    <col min="2049" max="2050" width="0" hidden="1" customWidth="1"/>
    <col min="2051" max="2051" width="8.42578125" customWidth="1"/>
    <col min="2052" max="2052" width="6" customWidth="1"/>
    <col min="2053" max="2053" width="8.42578125" customWidth="1"/>
    <col min="2054" max="2054" width="16.5703125" customWidth="1"/>
    <col min="2055" max="2055" width="5.85546875" customWidth="1"/>
    <col min="2056" max="2056" width="9.5703125" customWidth="1"/>
    <col min="2057" max="2058" width="5.85546875" customWidth="1"/>
    <col min="2059" max="2059" width="18.85546875" customWidth="1"/>
    <col min="2060" max="2060" width="11.85546875" customWidth="1"/>
    <col min="2061" max="2061" width="9.28515625" customWidth="1"/>
    <col min="2062" max="2062" width="4.42578125" customWidth="1"/>
    <col min="2063" max="2063" width="5.42578125" customWidth="1"/>
    <col min="2064" max="2064" width="9.5703125" customWidth="1"/>
    <col min="2305" max="2306" width="0" hidden="1" customWidth="1"/>
    <col min="2307" max="2307" width="8.42578125" customWidth="1"/>
    <col min="2308" max="2308" width="6" customWidth="1"/>
    <col min="2309" max="2309" width="8.42578125" customWidth="1"/>
    <col min="2310" max="2310" width="16.5703125" customWidth="1"/>
    <col min="2311" max="2311" width="5.85546875" customWidth="1"/>
    <col min="2312" max="2312" width="9.5703125" customWidth="1"/>
    <col min="2313" max="2314" width="5.85546875" customWidth="1"/>
    <col min="2315" max="2315" width="18.85546875" customWidth="1"/>
    <col min="2316" max="2316" width="11.85546875" customWidth="1"/>
    <col min="2317" max="2317" width="9.28515625" customWidth="1"/>
    <col min="2318" max="2318" width="4.42578125" customWidth="1"/>
    <col min="2319" max="2319" width="5.42578125" customWidth="1"/>
    <col min="2320" max="2320" width="9.5703125" customWidth="1"/>
    <col min="2561" max="2562" width="0" hidden="1" customWidth="1"/>
    <col min="2563" max="2563" width="8.42578125" customWidth="1"/>
    <col min="2564" max="2564" width="6" customWidth="1"/>
    <col min="2565" max="2565" width="8.42578125" customWidth="1"/>
    <col min="2566" max="2566" width="16.5703125" customWidth="1"/>
    <col min="2567" max="2567" width="5.85546875" customWidth="1"/>
    <col min="2568" max="2568" width="9.5703125" customWidth="1"/>
    <col min="2569" max="2570" width="5.85546875" customWidth="1"/>
    <col min="2571" max="2571" width="18.85546875" customWidth="1"/>
    <col min="2572" max="2572" width="11.85546875" customWidth="1"/>
    <col min="2573" max="2573" width="9.28515625" customWidth="1"/>
    <col min="2574" max="2574" width="4.42578125" customWidth="1"/>
    <col min="2575" max="2575" width="5.42578125" customWidth="1"/>
    <col min="2576" max="2576" width="9.5703125" customWidth="1"/>
    <col min="2817" max="2818" width="0" hidden="1" customWidth="1"/>
    <col min="2819" max="2819" width="8.42578125" customWidth="1"/>
    <col min="2820" max="2820" width="6" customWidth="1"/>
    <col min="2821" max="2821" width="8.42578125" customWidth="1"/>
    <col min="2822" max="2822" width="16.5703125" customWidth="1"/>
    <col min="2823" max="2823" width="5.85546875" customWidth="1"/>
    <col min="2824" max="2824" width="9.5703125" customWidth="1"/>
    <col min="2825" max="2826" width="5.85546875" customWidth="1"/>
    <col min="2827" max="2827" width="18.85546875" customWidth="1"/>
    <col min="2828" max="2828" width="11.85546875" customWidth="1"/>
    <col min="2829" max="2829" width="9.28515625" customWidth="1"/>
    <col min="2830" max="2830" width="4.42578125" customWidth="1"/>
    <col min="2831" max="2831" width="5.42578125" customWidth="1"/>
    <col min="2832" max="2832" width="9.5703125" customWidth="1"/>
    <col min="3073" max="3074" width="0" hidden="1" customWidth="1"/>
    <col min="3075" max="3075" width="8.42578125" customWidth="1"/>
    <col min="3076" max="3076" width="6" customWidth="1"/>
    <col min="3077" max="3077" width="8.42578125" customWidth="1"/>
    <col min="3078" max="3078" width="16.5703125" customWidth="1"/>
    <col min="3079" max="3079" width="5.85546875" customWidth="1"/>
    <col min="3080" max="3080" width="9.5703125" customWidth="1"/>
    <col min="3081" max="3082" width="5.85546875" customWidth="1"/>
    <col min="3083" max="3083" width="18.85546875" customWidth="1"/>
    <col min="3084" max="3084" width="11.85546875" customWidth="1"/>
    <col min="3085" max="3085" width="9.28515625" customWidth="1"/>
    <col min="3086" max="3086" width="4.42578125" customWidth="1"/>
    <col min="3087" max="3087" width="5.42578125" customWidth="1"/>
    <col min="3088" max="3088" width="9.5703125" customWidth="1"/>
    <col min="3329" max="3330" width="0" hidden="1" customWidth="1"/>
    <col min="3331" max="3331" width="8.42578125" customWidth="1"/>
    <col min="3332" max="3332" width="6" customWidth="1"/>
    <col min="3333" max="3333" width="8.42578125" customWidth="1"/>
    <col min="3334" max="3334" width="16.5703125" customWidth="1"/>
    <col min="3335" max="3335" width="5.85546875" customWidth="1"/>
    <col min="3336" max="3336" width="9.5703125" customWidth="1"/>
    <col min="3337" max="3338" width="5.85546875" customWidth="1"/>
    <col min="3339" max="3339" width="18.85546875" customWidth="1"/>
    <col min="3340" max="3340" width="11.85546875" customWidth="1"/>
    <col min="3341" max="3341" width="9.28515625" customWidth="1"/>
    <col min="3342" max="3342" width="4.42578125" customWidth="1"/>
    <col min="3343" max="3343" width="5.42578125" customWidth="1"/>
    <col min="3344" max="3344" width="9.5703125" customWidth="1"/>
    <col min="3585" max="3586" width="0" hidden="1" customWidth="1"/>
    <col min="3587" max="3587" width="8.42578125" customWidth="1"/>
    <col min="3588" max="3588" width="6" customWidth="1"/>
    <col min="3589" max="3589" width="8.42578125" customWidth="1"/>
    <col min="3590" max="3590" width="16.5703125" customWidth="1"/>
    <col min="3591" max="3591" width="5.85546875" customWidth="1"/>
    <col min="3592" max="3592" width="9.5703125" customWidth="1"/>
    <col min="3593" max="3594" width="5.85546875" customWidth="1"/>
    <col min="3595" max="3595" width="18.85546875" customWidth="1"/>
    <col min="3596" max="3596" width="11.85546875" customWidth="1"/>
    <col min="3597" max="3597" width="9.28515625" customWidth="1"/>
    <col min="3598" max="3598" width="4.42578125" customWidth="1"/>
    <col min="3599" max="3599" width="5.42578125" customWidth="1"/>
    <col min="3600" max="3600" width="9.5703125" customWidth="1"/>
    <col min="3841" max="3842" width="0" hidden="1" customWidth="1"/>
    <col min="3843" max="3843" width="8.42578125" customWidth="1"/>
    <col min="3844" max="3844" width="6" customWidth="1"/>
    <col min="3845" max="3845" width="8.42578125" customWidth="1"/>
    <col min="3846" max="3846" width="16.5703125" customWidth="1"/>
    <col min="3847" max="3847" width="5.85546875" customWidth="1"/>
    <col min="3848" max="3848" width="9.5703125" customWidth="1"/>
    <col min="3849" max="3850" width="5.85546875" customWidth="1"/>
    <col min="3851" max="3851" width="18.85546875" customWidth="1"/>
    <col min="3852" max="3852" width="11.85546875" customWidth="1"/>
    <col min="3853" max="3853" width="9.28515625" customWidth="1"/>
    <col min="3854" max="3854" width="4.42578125" customWidth="1"/>
    <col min="3855" max="3855" width="5.42578125" customWidth="1"/>
    <col min="3856" max="3856" width="9.5703125" customWidth="1"/>
    <col min="4097" max="4098" width="0" hidden="1" customWidth="1"/>
    <col min="4099" max="4099" width="8.42578125" customWidth="1"/>
    <col min="4100" max="4100" width="6" customWidth="1"/>
    <col min="4101" max="4101" width="8.42578125" customWidth="1"/>
    <col min="4102" max="4102" width="16.5703125" customWidth="1"/>
    <col min="4103" max="4103" width="5.85546875" customWidth="1"/>
    <col min="4104" max="4104" width="9.5703125" customWidth="1"/>
    <col min="4105" max="4106" width="5.85546875" customWidth="1"/>
    <col min="4107" max="4107" width="18.85546875" customWidth="1"/>
    <col min="4108" max="4108" width="11.85546875" customWidth="1"/>
    <col min="4109" max="4109" width="9.28515625" customWidth="1"/>
    <col min="4110" max="4110" width="4.42578125" customWidth="1"/>
    <col min="4111" max="4111" width="5.42578125" customWidth="1"/>
    <col min="4112" max="4112" width="9.5703125" customWidth="1"/>
    <col min="4353" max="4354" width="0" hidden="1" customWidth="1"/>
    <col min="4355" max="4355" width="8.42578125" customWidth="1"/>
    <col min="4356" max="4356" width="6" customWidth="1"/>
    <col min="4357" max="4357" width="8.42578125" customWidth="1"/>
    <col min="4358" max="4358" width="16.5703125" customWidth="1"/>
    <col min="4359" max="4359" width="5.85546875" customWidth="1"/>
    <col min="4360" max="4360" width="9.5703125" customWidth="1"/>
    <col min="4361" max="4362" width="5.85546875" customWidth="1"/>
    <col min="4363" max="4363" width="18.85546875" customWidth="1"/>
    <col min="4364" max="4364" width="11.85546875" customWidth="1"/>
    <col min="4365" max="4365" width="9.28515625" customWidth="1"/>
    <col min="4366" max="4366" width="4.42578125" customWidth="1"/>
    <col min="4367" max="4367" width="5.42578125" customWidth="1"/>
    <col min="4368" max="4368" width="9.5703125" customWidth="1"/>
    <col min="4609" max="4610" width="0" hidden="1" customWidth="1"/>
    <col min="4611" max="4611" width="8.42578125" customWidth="1"/>
    <col min="4612" max="4612" width="6" customWidth="1"/>
    <col min="4613" max="4613" width="8.42578125" customWidth="1"/>
    <col min="4614" max="4614" width="16.5703125" customWidth="1"/>
    <col min="4615" max="4615" width="5.85546875" customWidth="1"/>
    <col min="4616" max="4616" width="9.5703125" customWidth="1"/>
    <col min="4617" max="4618" width="5.85546875" customWidth="1"/>
    <col min="4619" max="4619" width="18.85546875" customWidth="1"/>
    <col min="4620" max="4620" width="11.85546875" customWidth="1"/>
    <col min="4621" max="4621" width="9.28515625" customWidth="1"/>
    <col min="4622" max="4622" width="4.42578125" customWidth="1"/>
    <col min="4623" max="4623" width="5.42578125" customWidth="1"/>
    <col min="4624" max="4624" width="9.5703125" customWidth="1"/>
    <col min="4865" max="4866" width="0" hidden="1" customWidth="1"/>
    <col min="4867" max="4867" width="8.42578125" customWidth="1"/>
    <col min="4868" max="4868" width="6" customWidth="1"/>
    <col min="4869" max="4869" width="8.42578125" customWidth="1"/>
    <col min="4870" max="4870" width="16.5703125" customWidth="1"/>
    <col min="4871" max="4871" width="5.85546875" customWidth="1"/>
    <col min="4872" max="4872" width="9.5703125" customWidth="1"/>
    <col min="4873" max="4874" width="5.85546875" customWidth="1"/>
    <col min="4875" max="4875" width="18.85546875" customWidth="1"/>
    <col min="4876" max="4876" width="11.85546875" customWidth="1"/>
    <col min="4877" max="4877" width="9.28515625" customWidth="1"/>
    <col min="4878" max="4878" width="4.42578125" customWidth="1"/>
    <col min="4879" max="4879" width="5.42578125" customWidth="1"/>
    <col min="4880" max="4880" width="9.5703125" customWidth="1"/>
    <col min="5121" max="5122" width="0" hidden="1" customWidth="1"/>
    <col min="5123" max="5123" width="8.42578125" customWidth="1"/>
    <col min="5124" max="5124" width="6" customWidth="1"/>
    <col min="5125" max="5125" width="8.42578125" customWidth="1"/>
    <col min="5126" max="5126" width="16.5703125" customWidth="1"/>
    <col min="5127" max="5127" width="5.85546875" customWidth="1"/>
    <col min="5128" max="5128" width="9.5703125" customWidth="1"/>
    <col min="5129" max="5130" width="5.85546875" customWidth="1"/>
    <col min="5131" max="5131" width="18.85546875" customWidth="1"/>
    <col min="5132" max="5132" width="11.85546875" customWidth="1"/>
    <col min="5133" max="5133" width="9.28515625" customWidth="1"/>
    <col min="5134" max="5134" width="4.42578125" customWidth="1"/>
    <col min="5135" max="5135" width="5.42578125" customWidth="1"/>
    <col min="5136" max="5136" width="9.5703125" customWidth="1"/>
    <col min="5377" max="5378" width="0" hidden="1" customWidth="1"/>
    <col min="5379" max="5379" width="8.42578125" customWidth="1"/>
    <col min="5380" max="5380" width="6" customWidth="1"/>
    <col min="5381" max="5381" width="8.42578125" customWidth="1"/>
    <col min="5382" max="5382" width="16.5703125" customWidth="1"/>
    <col min="5383" max="5383" width="5.85546875" customWidth="1"/>
    <col min="5384" max="5384" width="9.5703125" customWidth="1"/>
    <col min="5385" max="5386" width="5.85546875" customWidth="1"/>
    <col min="5387" max="5387" width="18.85546875" customWidth="1"/>
    <col min="5388" max="5388" width="11.85546875" customWidth="1"/>
    <col min="5389" max="5389" width="9.28515625" customWidth="1"/>
    <col min="5390" max="5390" width="4.42578125" customWidth="1"/>
    <col min="5391" max="5391" width="5.42578125" customWidth="1"/>
    <col min="5392" max="5392" width="9.5703125" customWidth="1"/>
    <col min="5633" max="5634" width="0" hidden="1" customWidth="1"/>
    <col min="5635" max="5635" width="8.42578125" customWidth="1"/>
    <col min="5636" max="5636" width="6" customWidth="1"/>
    <col min="5637" max="5637" width="8.42578125" customWidth="1"/>
    <col min="5638" max="5638" width="16.5703125" customWidth="1"/>
    <col min="5639" max="5639" width="5.85546875" customWidth="1"/>
    <col min="5640" max="5640" width="9.5703125" customWidth="1"/>
    <col min="5641" max="5642" width="5.85546875" customWidth="1"/>
    <col min="5643" max="5643" width="18.85546875" customWidth="1"/>
    <col min="5644" max="5644" width="11.85546875" customWidth="1"/>
    <col min="5645" max="5645" width="9.28515625" customWidth="1"/>
    <col min="5646" max="5646" width="4.42578125" customWidth="1"/>
    <col min="5647" max="5647" width="5.42578125" customWidth="1"/>
    <col min="5648" max="5648" width="9.5703125" customWidth="1"/>
    <col min="5889" max="5890" width="0" hidden="1" customWidth="1"/>
    <col min="5891" max="5891" width="8.42578125" customWidth="1"/>
    <col min="5892" max="5892" width="6" customWidth="1"/>
    <col min="5893" max="5893" width="8.42578125" customWidth="1"/>
    <col min="5894" max="5894" width="16.5703125" customWidth="1"/>
    <col min="5895" max="5895" width="5.85546875" customWidth="1"/>
    <col min="5896" max="5896" width="9.5703125" customWidth="1"/>
    <col min="5897" max="5898" width="5.85546875" customWidth="1"/>
    <col min="5899" max="5899" width="18.85546875" customWidth="1"/>
    <col min="5900" max="5900" width="11.85546875" customWidth="1"/>
    <col min="5901" max="5901" width="9.28515625" customWidth="1"/>
    <col min="5902" max="5902" width="4.42578125" customWidth="1"/>
    <col min="5903" max="5903" width="5.42578125" customWidth="1"/>
    <col min="5904" max="5904" width="9.5703125" customWidth="1"/>
    <col min="6145" max="6146" width="0" hidden="1" customWidth="1"/>
    <col min="6147" max="6147" width="8.42578125" customWidth="1"/>
    <col min="6148" max="6148" width="6" customWidth="1"/>
    <col min="6149" max="6149" width="8.42578125" customWidth="1"/>
    <col min="6150" max="6150" width="16.5703125" customWidth="1"/>
    <col min="6151" max="6151" width="5.85546875" customWidth="1"/>
    <col min="6152" max="6152" width="9.5703125" customWidth="1"/>
    <col min="6153" max="6154" width="5.85546875" customWidth="1"/>
    <col min="6155" max="6155" width="18.85546875" customWidth="1"/>
    <col min="6156" max="6156" width="11.85546875" customWidth="1"/>
    <col min="6157" max="6157" width="9.28515625" customWidth="1"/>
    <col min="6158" max="6158" width="4.42578125" customWidth="1"/>
    <col min="6159" max="6159" width="5.42578125" customWidth="1"/>
    <col min="6160" max="6160" width="9.5703125" customWidth="1"/>
    <col min="6401" max="6402" width="0" hidden="1" customWidth="1"/>
    <col min="6403" max="6403" width="8.42578125" customWidth="1"/>
    <col min="6404" max="6404" width="6" customWidth="1"/>
    <col min="6405" max="6405" width="8.42578125" customWidth="1"/>
    <col min="6406" max="6406" width="16.5703125" customWidth="1"/>
    <col min="6407" max="6407" width="5.85546875" customWidth="1"/>
    <col min="6408" max="6408" width="9.5703125" customWidth="1"/>
    <col min="6409" max="6410" width="5.85546875" customWidth="1"/>
    <col min="6411" max="6411" width="18.85546875" customWidth="1"/>
    <col min="6412" max="6412" width="11.85546875" customWidth="1"/>
    <col min="6413" max="6413" width="9.28515625" customWidth="1"/>
    <col min="6414" max="6414" width="4.42578125" customWidth="1"/>
    <col min="6415" max="6415" width="5.42578125" customWidth="1"/>
    <col min="6416" max="6416" width="9.5703125" customWidth="1"/>
    <col min="6657" max="6658" width="0" hidden="1" customWidth="1"/>
    <col min="6659" max="6659" width="8.42578125" customWidth="1"/>
    <col min="6660" max="6660" width="6" customWidth="1"/>
    <col min="6661" max="6661" width="8.42578125" customWidth="1"/>
    <col min="6662" max="6662" width="16.5703125" customWidth="1"/>
    <col min="6663" max="6663" width="5.85546875" customWidth="1"/>
    <col min="6664" max="6664" width="9.5703125" customWidth="1"/>
    <col min="6665" max="6666" width="5.85546875" customWidth="1"/>
    <col min="6667" max="6667" width="18.85546875" customWidth="1"/>
    <col min="6668" max="6668" width="11.85546875" customWidth="1"/>
    <col min="6669" max="6669" width="9.28515625" customWidth="1"/>
    <col min="6670" max="6670" width="4.42578125" customWidth="1"/>
    <col min="6671" max="6671" width="5.42578125" customWidth="1"/>
    <col min="6672" max="6672" width="9.5703125" customWidth="1"/>
    <col min="6913" max="6914" width="0" hidden="1" customWidth="1"/>
    <col min="6915" max="6915" width="8.42578125" customWidth="1"/>
    <col min="6916" max="6916" width="6" customWidth="1"/>
    <col min="6917" max="6917" width="8.42578125" customWidth="1"/>
    <col min="6918" max="6918" width="16.5703125" customWidth="1"/>
    <col min="6919" max="6919" width="5.85546875" customWidth="1"/>
    <col min="6920" max="6920" width="9.5703125" customWidth="1"/>
    <col min="6921" max="6922" width="5.85546875" customWidth="1"/>
    <col min="6923" max="6923" width="18.85546875" customWidth="1"/>
    <col min="6924" max="6924" width="11.85546875" customWidth="1"/>
    <col min="6925" max="6925" width="9.28515625" customWidth="1"/>
    <col min="6926" max="6926" width="4.42578125" customWidth="1"/>
    <col min="6927" max="6927" width="5.42578125" customWidth="1"/>
    <col min="6928" max="6928" width="9.5703125" customWidth="1"/>
    <col min="7169" max="7170" width="0" hidden="1" customWidth="1"/>
    <col min="7171" max="7171" width="8.42578125" customWidth="1"/>
    <col min="7172" max="7172" width="6" customWidth="1"/>
    <col min="7173" max="7173" width="8.42578125" customWidth="1"/>
    <col min="7174" max="7174" width="16.5703125" customWidth="1"/>
    <col min="7175" max="7175" width="5.85546875" customWidth="1"/>
    <col min="7176" max="7176" width="9.5703125" customWidth="1"/>
    <col min="7177" max="7178" width="5.85546875" customWidth="1"/>
    <col min="7179" max="7179" width="18.85546875" customWidth="1"/>
    <col min="7180" max="7180" width="11.85546875" customWidth="1"/>
    <col min="7181" max="7181" width="9.28515625" customWidth="1"/>
    <col min="7182" max="7182" width="4.42578125" customWidth="1"/>
    <col min="7183" max="7183" width="5.42578125" customWidth="1"/>
    <col min="7184" max="7184" width="9.5703125" customWidth="1"/>
    <col min="7425" max="7426" width="0" hidden="1" customWidth="1"/>
    <col min="7427" max="7427" width="8.42578125" customWidth="1"/>
    <col min="7428" max="7428" width="6" customWidth="1"/>
    <col min="7429" max="7429" width="8.42578125" customWidth="1"/>
    <col min="7430" max="7430" width="16.5703125" customWidth="1"/>
    <col min="7431" max="7431" width="5.85546875" customWidth="1"/>
    <col min="7432" max="7432" width="9.5703125" customWidth="1"/>
    <col min="7433" max="7434" width="5.85546875" customWidth="1"/>
    <col min="7435" max="7435" width="18.85546875" customWidth="1"/>
    <col min="7436" max="7436" width="11.85546875" customWidth="1"/>
    <col min="7437" max="7437" width="9.28515625" customWidth="1"/>
    <col min="7438" max="7438" width="4.42578125" customWidth="1"/>
    <col min="7439" max="7439" width="5.42578125" customWidth="1"/>
    <col min="7440" max="7440" width="9.5703125" customWidth="1"/>
    <col min="7681" max="7682" width="0" hidden="1" customWidth="1"/>
    <col min="7683" max="7683" width="8.42578125" customWidth="1"/>
    <col min="7684" max="7684" width="6" customWidth="1"/>
    <col min="7685" max="7685" width="8.42578125" customWidth="1"/>
    <col min="7686" max="7686" width="16.5703125" customWidth="1"/>
    <col min="7687" max="7687" width="5.85546875" customWidth="1"/>
    <col min="7688" max="7688" width="9.5703125" customWidth="1"/>
    <col min="7689" max="7690" width="5.85546875" customWidth="1"/>
    <col min="7691" max="7691" width="18.85546875" customWidth="1"/>
    <col min="7692" max="7692" width="11.85546875" customWidth="1"/>
    <col min="7693" max="7693" width="9.28515625" customWidth="1"/>
    <col min="7694" max="7694" width="4.42578125" customWidth="1"/>
    <col min="7695" max="7695" width="5.42578125" customWidth="1"/>
    <col min="7696" max="7696" width="9.5703125" customWidth="1"/>
    <col min="7937" max="7938" width="0" hidden="1" customWidth="1"/>
    <col min="7939" max="7939" width="8.42578125" customWidth="1"/>
    <col min="7940" max="7940" width="6" customWidth="1"/>
    <col min="7941" max="7941" width="8.42578125" customWidth="1"/>
    <col min="7942" max="7942" width="16.5703125" customWidth="1"/>
    <col min="7943" max="7943" width="5.85546875" customWidth="1"/>
    <col min="7944" max="7944" width="9.5703125" customWidth="1"/>
    <col min="7945" max="7946" width="5.85546875" customWidth="1"/>
    <col min="7947" max="7947" width="18.85546875" customWidth="1"/>
    <col min="7948" max="7948" width="11.85546875" customWidth="1"/>
    <col min="7949" max="7949" width="9.28515625" customWidth="1"/>
    <col min="7950" max="7950" width="4.42578125" customWidth="1"/>
    <col min="7951" max="7951" width="5.42578125" customWidth="1"/>
    <col min="7952" max="7952" width="9.5703125" customWidth="1"/>
    <col min="8193" max="8194" width="0" hidden="1" customWidth="1"/>
    <col min="8195" max="8195" width="8.42578125" customWidth="1"/>
    <col min="8196" max="8196" width="6" customWidth="1"/>
    <col min="8197" max="8197" width="8.42578125" customWidth="1"/>
    <col min="8198" max="8198" width="16.5703125" customWidth="1"/>
    <col min="8199" max="8199" width="5.85546875" customWidth="1"/>
    <col min="8200" max="8200" width="9.5703125" customWidth="1"/>
    <col min="8201" max="8202" width="5.85546875" customWidth="1"/>
    <col min="8203" max="8203" width="18.85546875" customWidth="1"/>
    <col min="8204" max="8204" width="11.85546875" customWidth="1"/>
    <col min="8205" max="8205" width="9.28515625" customWidth="1"/>
    <col min="8206" max="8206" width="4.42578125" customWidth="1"/>
    <col min="8207" max="8207" width="5.42578125" customWidth="1"/>
    <col min="8208" max="8208" width="9.5703125" customWidth="1"/>
    <col min="8449" max="8450" width="0" hidden="1" customWidth="1"/>
    <col min="8451" max="8451" width="8.42578125" customWidth="1"/>
    <col min="8452" max="8452" width="6" customWidth="1"/>
    <col min="8453" max="8453" width="8.42578125" customWidth="1"/>
    <col min="8454" max="8454" width="16.5703125" customWidth="1"/>
    <col min="8455" max="8455" width="5.85546875" customWidth="1"/>
    <col min="8456" max="8456" width="9.5703125" customWidth="1"/>
    <col min="8457" max="8458" width="5.85546875" customWidth="1"/>
    <col min="8459" max="8459" width="18.85546875" customWidth="1"/>
    <col min="8460" max="8460" width="11.85546875" customWidth="1"/>
    <col min="8461" max="8461" width="9.28515625" customWidth="1"/>
    <col min="8462" max="8462" width="4.42578125" customWidth="1"/>
    <col min="8463" max="8463" width="5.42578125" customWidth="1"/>
    <col min="8464" max="8464" width="9.5703125" customWidth="1"/>
    <col min="8705" max="8706" width="0" hidden="1" customWidth="1"/>
    <col min="8707" max="8707" width="8.42578125" customWidth="1"/>
    <col min="8708" max="8708" width="6" customWidth="1"/>
    <col min="8709" max="8709" width="8.42578125" customWidth="1"/>
    <col min="8710" max="8710" width="16.5703125" customWidth="1"/>
    <col min="8711" max="8711" width="5.85546875" customWidth="1"/>
    <col min="8712" max="8712" width="9.5703125" customWidth="1"/>
    <col min="8713" max="8714" width="5.85546875" customWidth="1"/>
    <col min="8715" max="8715" width="18.85546875" customWidth="1"/>
    <col min="8716" max="8716" width="11.85546875" customWidth="1"/>
    <col min="8717" max="8717" width="9.28515625" customWidth="1"/>
    <col min="8718" max="8718" width="4.42578125" customWidth="1"/>
    <col min="8719" max="8719" width="5.42578125" customWidth="1"/>
    <col min="8720" max="8720" width="9.5703125" customWidth="1"/>
    <col min="8961" max="8962" width="0" hidden="1" customWidth="1"/>
    <col min="8963" max="8963" width="8.42578125" customWidth="1"/>
    <col min="8964" max="8964" width="6" customWidth="1"/>
    <col min="8965" max="8965" width="8.42578125" customWidth="1"/>
    <col min="8966" max="8966" width="16.5703125" customWidth="1"/>
    <col min="8967" max="8967" width="5.85546875" customWidth="1"/>
    <col min="8968" max="8968" width="9.5703125" customWidth="1"/>
    <col min="8969" max="8970" width="5.85546875" customWidth="1"/>
    <col min="8971" max="8971" width="18.85546875" customWidth="1"/>
    <col min="8972" max="8972" width="11.85546875" customWidth="1"/>
    <col min="8973" max="8973" width="9.28515625" customWidth="1"/>
    <col min="8974" max="8974" width="4.42578125" customWidth="1"/>
    <col min="8975" max="8975" width="5.42578125" customWidth="1"/>
    <col min="8976" max="8976" width="9.5703125" customWidth="1"/>
    <col min="9217" max="9218" width="0" hidden="1" customWidth="1"/>
    <col min="9219" max="9219" width="8.42578125" customWidth="1"/>
    <col min="9220" max="9220" width="6" customWidth="1"/>
    <col min="9221" max="9221" width="8.42578125" customWidth="1"/>
    <col min="9222" max="9222" width="16.5703125" customWidth="1"/>
    <col min="9223" max="9223" width="5.85546875" customWidth="1"/>
    <col min="9224" max="9224" width="9.5703125" customWidth="1"/>
    <col min="9225" max="9226" width="5.85546875" customWidth="1"/>
    <col min="9227" max="9227" width="18.85546875" customWidth="1"/>
    <col min="9228" max="9228" width="11.85546875" customWidth="1"/>
    <col min="9229" max="9229" width="9.28515625" customWidth="1"/>
    <col min="9230" max="9230" width="4.42578125" customWidth="1"/>
    <col min="9231" max="9231" width="5.42578125" customWidth="1"/>
    <col min="9232" max="9232" width="9.5703125" customWidth="1"/>
    <col min="9473" max="9474" width="0" hidden="1" customWidth="1"/>
    <col min="9475" max="9475" width="8.42578125" customWidth="1"/>
    <col min="9476" max="9476" width="6" customWidth="1"/>
    <col min="9477" max="9477" width="8.42578125" customWidth="1"/>
    <col min="9478" max="9478" width="16.5703125" customWidth="1"/>
    <col min="9479" max="9479" width="5.85546875" customWidth="1"/>
    <col min="9480" max="9480" width="9.5703125" customWidth="1"/>
    <col min="9481" max="9482" width="5.85546875" customWidth="1"/>
    <col min="9483" max="9483" width="18.85546875" customWidth="1"/>
    <col min="9484" max="9484" width="11.85546875" customWidth="1"/>
    <col min="9485" max="9485" width="9.28515625" customWidth="1"/>
    <col min="9486" max="9486" width="4.42578125" customWidth="1"/>
    <col min="9487" max="9487" width="5.42578125" customWidth="1"/>
    <col min="9488" max="9488" width="9.5703125" customWidth="1"/>
    <col min="9729" max="9730" width="0" hidden="1" customWidth="1"/>
    <col min="9731" max="9731" width="8.42578125" customWidth="1"/>
    <col min="9732" max="9732" width="6" customWidth="1"/>
    <col min="9733" max="9733" width="8.42578125" customWidth="1"/>
    <col min="9734" max="9734" width="16.5703125" customWidth="1"/>
    <col min="9735" max="9735" width="5.85546875" customWidth="1"/>
    <col min="9736" max="9736" width="9.5703125" customWidth="1"/>
    <col min="9737" max="9738" width="5.85546875" customWidth="1"/>
    <col min="9739" max="9739" width="18.85546875" customWidth="1"/>
    <col min="9740" max="9740" width="11.85546875" customWidth="1"/>
    <col min="9741" max="9741" width="9.28515625" customWidth="1"/>
    <col min="9742" max="9742" width="4.42578125" customWidth="1"/>
    <col min="9743" max="9743" width="5.42578125" customWidth="1"/>
    <col min="9744" max="9744" width="9.5703125" customWidth="1"/>
    <col min="9985" max="9986" width="0" hidden="1" customWidth="1"/>
    <col min="9987" max="9987" width="8.42578125" customWidth="1"/>
    <col min="9988" max="9988" width="6" customWidth="1"/>
    <col min="9989" max="9989" width="8.42578125" customWidth="1"/>
    <col min="9990" max="9990" width="16.5703125" customWidth="1"/>
    <col min="9991" max="9991" width="5.85546875" customWidth="1"/>
    <col min="9992" max="9992" width="9.5703125" customWidth="1"/>
    <col min="9993" max="9994" width="5.85546875" customWidth="1"/>
    <col min="9995" max="9995" width="18.85546875" customWidth="1"/>
    <col min="9996" max="9996" width="11.85546875" customWidth="1"/>
    <col min="9997" max="9997" width="9.28515625" customWidth="1"/>
    <col min="9998" max="9998" width="4.42578125" customWidth="1"/>
    <col min="9999" max="9999" width="5.42578125" customWidth="1"/>
    <col min="10000" max="10000" width="9.5703125" customWidth="1"/>
    <col min="10241" max="10242" width="0" hidden="1" customWidth="1"/>
    <col min="10243" max="10243" width="8.42578125" customWidth="1"/>
    <col min="10244" max="10244" width="6" customWidth="1"/>
    <col min="10245" max="10245" width="8.42578125" customWidth="1"/>
    <col min="10246" max="10246" width="16.5703125" customWidth="1"/>
    <col min="10247" max="10247" width="5.85546875" customWidth="1"/>
    <col min="10248" max="10248" width="9.5703125" customWidth="1"/>
    <col min="10249" max="10250" width="5.85546875" customWidth="1"/>
    <col min="10251" max="10251" width="18.85546875" customWidth="1"/>
    <col min="10252" max="10252" width="11.85546875" customWidth="1"/>
    <col min="10253" max="10253" width="9.28515625" customWidth="1"/>
    <col min="10254" max="10254" width="4.42578125" customWidth="1"/>
    <col min="10255" max="10255" width="5.42578125" customWidth="1"/>
    <col min="10256" max="10256" width="9.5703125" customWidth="1"/>
    <col min="10497" max="10498" width="0" hidden="1" customWidth="1"/>
    <col min="10499" max="10499" width="8.42578125" customWidth="1"/>
    <col min="10500" max="10500" width="6" customWidth="1"/>
    <col min="10501" max="10501" width="8.42578125" customWidth="1"/>
    <col min="10502" max="10502" width="16.5703125" customWidth="1"/>
    <col min="10503" max="10503" width="5.85546875" customWidth="1"/>
    <col min="10504" max="10504" width="9.5703125" customWidth="1"/>
    <col min="10505" max="10506" width="5.85546875" customWidth="1"/>
    <col min="10507" max="10507" width="18.85546875" customWidth="1"/>
    <col min="10508" max="10508" width="11.85546875" customWidth="1"/>
    <col min="10509" max="10509" width="9.28515625" customWidth="1"/>
    <col min="10510" max="10510" width="4.42578125" customWidth="1"/>
    <col min="10511" max="10511" width="5.42578125" customWidth="1"/>
    <col min="10512" max="10512" width="9.5703125" customWidth="1"/>
    <col min="10753" max="10754" width="0" hidden="1" customWidth="1"/>
    <col min="10755" max="10755" width="8.42578125" customWidth="1"/>
    <col min="10756" max="10756" width="6" customWidth="1"/>
    <col min="10757" max="10757" width="8.42578125" customWidth="1"/>
    <col min="10758" max="10758" width="16.5703125" customWidth="1"/>
    <col min="10759" max="10759" width="5.85546875" customWidth="1"/>
    <col min="10760" max="10760" width="9.5703125" customWidth="1"/>
    <col min="10761" max="10762" width="5.85546875" customWidth="1"/>
    <col min="10763" max="10763" width="18.85546875" customWidth="1"/>
    <col min="10764" max="10764" width="11.85546875" customWidth="1"/>
    <col min="10765" max="10765" width="9.28515625" customWidth="1"/>
    <col min="10766" max="10766" width="4.42578125" customWidth="1"/>
    <col min="10767" max="10767" width="5.42578125" customWidth="1"/>
    <col min="10768" max="10768" width="9.5703125" customWidth="1"/>
    <col min="11009" max="11010" width="0" hidden="1" customWidth="1"/>
    <col min="11011" max="11011" width="8.42578125" customWidth="1"/>
    <col min="11012" max="11012" width="6" customWidth="1"/>
    <col min="11013" max="11013" width="8.42578125" customWidth="1"/>
    <col min="11014" max="11014" width="16.5703125" customWidth="1"/>
    <col min="11015" max="11015" width="5.85546875" customWidth="1"/>
    <col min="11016" max="11016" width="9.5703125" customWidth="1"/>
    <col min="11017" max="11018" width="5.85546875" customWidth="1"/>
    <col min="11019" max="11019" width="18.85546875" customWidth="1"/>
    <col min="11020" max="11020" width="11.85546875" customWidth="1"/>
    <col min="11021" max="11021" width="9.28515625" customWidth="1"/>
    <col min="11022" max="11022" width="4.42578125" customWidth="1"/>
    <col min="11023" max="11023" width="5.42578125" customWidth="1"/>
    <col min="11024" max="11024" width="9.5703125" customWidth="1"/>
    <col min="11265" max="11266" width="0" hidden="1" customWidth="1"/>
    <col min="11267" max="11267" width="8.42578125" customWidth="1"/>
    <col min="11268" max="11268" width="6" customWidth="1"/>
    <col min="11269" max="11269" width="8.42578125" customWidth="1"/>
    <col min="11270" max="11270" width="16.5703125" customWidth="1"/>
    <col min="11271" max="11271" width="5.85546875" customWidth="1"/>
    <col min="11272" max="11272" width="9.5703125" customWidth="1"/>
    <col min="11273" max="11274" width="5.85546875" customWidth="1"/>
    <col min="11275" max="11275" width="18.85546875" customWidth="1"/>
    <col min="11276" max="11276" width="11.85546875" customWidth="1"/>
    <col min="11277" max="11277" width="9.28515625" customWidth="1"/>
    <col min="11278" max="11278" width="4.42578125" customWidth="1"/>
    <col min="11279" max="11279" width="5.42578125" customWidth="1"/>
    <col min="11280" max="11280" width="9.5703125" customWidth="1"/>
    <col min="11521" max="11522" width="0" hidden="1" customWidth="1"/>
    <col min="11523" max="11523" width="8.42578125" customWidth="1"/>
    <col min="11524" max="11524" width="6" customWidth="1"/>
    <col min="11525" max="11525" width="8.42578125" customWidth="1"/>
    <col min="11526" max="11526" width="16.5703125" customWidth="1"/>
    <col min="11527" max="11527" width="5.85546875" customWidth="1"/>
    <col min="11528" max="11528" width="9.5703125" customWidth="1"/>
    <col min="11529" max="11530" width="5.85546875" customWidth="1"/>
    <col min="11531" max="11531" width="18.85546875" customWidth="1"/>
    <col min="11532" max="11532" width="11.85546875" customWidth="1"/>
    <col min="11533" max="11533" width="9.28515625" customWidth="1"/>
    <col min="11534" max="11534" width="4.42578125" customWidth="1"/>
    <col min="11535" max="11535" width="5.42578125" customWidth="1"/>
    <col min="11536" max="11536" width="9.5703125" customWidth="1"/>
    <col min="11777" max="11778" width="0" hidden="1" customWidth="1"/>
    <col min="11779" max="11779" width="8.42578125" customWidth="1"/>
    <col min="11780" max="11780" width="6" customWidth="1"/>
    <col min="11781" max="11781" width="8.42578125" customWidth="1"/>
    <col min="11782" max="11782" width="16.5703125" customWidth="1"/>
    <col min="11783" max="11783" width="5.85546875" customWidth="1"/>
    <col min="11784" max="11784" width="9.5703125" customWidth="1"/>
    <col min="11785" max="11786" width="5.85546875" customWidth="1"/>
    <col min="11787" max="11787" width="18.85546875" customWidth="1"/>
    <col min="11788" max="11788" width="11.85546875" customWidth="1"/>
    <col min="11789" max="11789" width="9.28515625" customWidth="1"/>
    <col min="11790" max="11790" width="4.42578125" customWidth="1"/>
    <col min="11791" max="11791" width="5.42578125" customWidth="1"/>
    <col min="11792" max="11792" width="9.5703125" customWidth="1"/>
    <col min="12033" max="12034" width="0" hidden="1" customWidth="1"/>
    <col min="12035" max="12035" width="8.42578125" customWidth="1"/>
    <col min="12036" max="12036" width="6" customWidth="1"/>
    <col min="12037" max="12037" width="8.42578125" customWidth="1"/>
    <col min="12038" max="12038" width="16.5703125" customWidth="1"/>
    <col min="12039" max="12039" width="5.85546875" customWidth="1"/>
    <col min="12040" max="12040" width="9.5703125" customWidth="1"/>
    <col min="12041" max="12042" width="5.85546875" customWidth="1"/>
    <col min="12043" max="12043" width="18.85546875" customWidth="1"/>
    <col min="12044" max="12044" width="11.85546875" customWidth="1"/>
    <col min="12045" max="12045" width="9.28515625" customWidth="1"/>
    <col min="12046" max="12046" width="4.42578125" customWidth="1"/>
    <col min="12047" max="12047" width="5.42578125" customWidth="1"/>
    <col min="12048" max="12048" width="9.5703125" customWidth="1"/>
    <col min="12289" max="12290" width="0" hidden="1" customWidth="1"/>
    <col min="12291" max="12291" width="8.42578125" customWidth="1"/>
    <col min="12292" max="12292" width="6" customWidth="1"/>
    <col min="12293" max="12293" width="8.42578125" customWidth="1"/>
    <col min="12294" max="12294" width="16.5703125" customWidth="1"/>
    <col min="12295" max="12295" width="5.85546875" customWidth="1"/>
    <col min="12296" max="12296" width="9.5703125" customWidth="1"/>
    <col min="12297" max="12298" width="5.85546875" customWidth="1"/>
    <col min="12299" max="12299" width="18.85546875" customWidth="1"/>
    <col min="12300" max="12300" width="11.85546875" customWidth="1"/>
    <col min="12301" max="12301" width="9.28515625" customWidth="1"/>
    <col min="12302" max="12302" width="4.42578125" customWidth="1"/>
    <col min="12303" max="12303" width="5.42578125" customWidth="1"/>
    <col min="12304" max="12304" width="9.5703125" customWidth="1"/>
    <col min="12545" max="12546" width="0" hidden="1" customWidth="1"/>
    <col min="12547" max="12547" width="8.42578125" customWidth="1"/>
    <col min="12548" max="12548" width="6" customWidth="1"/>
    <col min="12549" max="12549" width="8.42578125" customWidth="1"/>
    <col min="12550" max="12550" width="16.5703125" customWidth="1"/>
    <col min="12551" max="12551" width="5.85546875" customWidth="1"/>
    <col min="12552" max="12552" width="9.5703125" customWidth="1"/>
    <col min="12553" max="12554" width="5.85546875" customWidth="1"/>
    <col min="12555" max="12555" width="18.85546875" customWidth="1"/>
    <col min="12556" max="12556" width="11.85546875" customWidth="1"/>
    <col min="12557" max="12557" width="9.28515625" customWidth="1"/>
    <col min="12558" max="12558" width="4.42578125" customWidth="1"/>
    <col min="12559" max="12559" width="5.42578125" customWidth="1"/>
    <col min="12560" max="12560" width="9.5703125" customWidth="1"/>
    <col min="12801" max="12802" width="0" hidden="1" customWidth="1"/>
    <col min="12803" max="12803" width="8.42578125" customWidth="1"/>
    <col min="12804" max="12804" width="6" customWidth="1"/>
    <col min="12805" max="12805" width="8.42578125" customWidth="1"/>
    <col min="12806" max="12806" width="16.5703125" customWidth="1"/>
    <col min="12807" max="12807" width="5.85546875" customWidth="1"/>
    <col min="12808" max="12808" width="9.5703125" customWidth="1"/>
    <col min="12809" max="12810" width="5.85546875" customWidth="1"/>
    <col min="12811" max="12811" width="18.85546875" customWidth="1"/>
    <col min="12812" max="12812" width="11.85546875" customWidth="1"/>
    <col min="12813" max="12813" width="9.28515625" customWidth="1"/>
    <col min="12814" max="12814" width="4.42578125" customWidth="1"/>
    <col min="12815" max="12815" width="5.42578125" customWidth="1"/>
    <col min="12816" max="12816" width="9.5703125" customWidth="1"/>
    <col min="13057" max="13058" width="0" hidden="1" customWidth="1"/>
    <col min="13059" max="13059" width="8.42578125" customWidth="1"/>
    <col min="13060" max="13060" width="6" customWidth="1"/>
    <col min="13061" max="13061" width="8.42578125" customWidth="1"/>
    <col min="13062" max="13062" width="16.5703125" customWidth="1"/>
    <col min="13063" max="13063" width="5.85546875" customWidth="1"/>
    <col min="13064" max="13064" width="9.5703125" customWidth="1"/>
    <col min="13065" max="13066" width="5.85546875" customWidth="1"/>
    <col min="13067" max="13067" width="18.85546875" customWidth="1"/>
    <col min="13068" max="13068" width="11.85546875" customWidth="1"/>
    <col min="13069" max="13069" width="9.28515625" customWidth="1"/>
    <col min="13070" max="13070" width="4.42578125" customWidth="1"/>
    <col min="13071" max="13071" width="5.42578125" customWidth="1"/>
    <col min="13072" max="13072" width="9.5703125" customWidth="1"/>
    <col min="13313" max="13314" width="0" hidden="1" customWidth="1"/>
    <col min="13315" max="13315" width="8.42578125" customWidth="1"/>
    <col min="13316" max="13316" width="6" customWidth="1"/>
    <col min="13317" max="13317" width="8.42578125" customWidth="1"/>
    <col min="13318" max="13318" width="16.5703125" customWidth="1"/>
    <col min="13319" max="13319" width="5.85546875" customWidth="1"/>
    <col min="13320" max="13320" width="9.5703125" customWidth="1"/>
    <col min="13321" max="13322" width="5.85546875" customWidth="1"/>
    <col min="13323" max="13323" width="18.85546875" customWidth="1"/>
    <col min="13324" max="13324" width="11.85546875" customWidth="1"/>
    <col min="13325" max="13325" width="9.28515625" customWidth="1"/>
    <col min="13326" max="13326" width="4.42578125" customWidth="1"/>
    <col min="13327" max="13327" width="5.42578125" customWidth="1"/>
    <col min="13328" max="13328" width="9.5703125" customWidth="1"/>
    <col min="13569" max="13570" width="0" hidden="1" customWidth="1"/>
    <col min="13571" max="13571" width="8.42578125" customWidth="1"/>
    <col min="13572" max="13572" width="6" customWidth="1"/>
    <col min="13573" max="13573" width="8.42578125" customWidth="1"/>
    <col min="13574" max="13574" width="16.5703125" customWidth="1"/>
    <col min="13575" max="13575" width="5.85546875" customWidth="1"/>
    <col min="13576" max="13576" width="9.5703125" customWidth="1"/>
    <col min="13577" max="13578" width="5.85546875" customWidth="1"/>
    <col min="13579" max="13579" width="18.85546875" customWidth="1"/>
    <col min="13580" max="13580" width="11.85546875" customWidth="1"/>
    <col min="13581" max="13581" width="9.28515625" customWidth="1"/>
    <col min="13582" max="13582" width="4.42578125" customWidth="1"/>
    <col min="13583" max="13583" width="5.42578125" customWidth="1"/>
    <col min="13584" max="13584" width="9.5703125" customWidth="1"/>
    <col min="13825" max="13826" width="0" hidden="1" customWidth="1"/>
    <col min="13827" max="13827" width="8.42578125" customWidth="1"/>
    <col min="13828" max="13828" width="6" customWidth="1"/>
    <col min="13829" max="13829" width="8.42578125" customWidth="1"/>
    <col min="13830" max="13830" width="16.5703125" customWidth="1"/>
    <col min="13831" max="13831" width="5.85546875" customWidth="1"/>
    <col min="13832" max="13832" width="9.5703125" customWidth="1"/>
    <col min="13833" max="13834" width="5.85546875" customWidth="1"/>
    <col min="13835" max="13835" width="18.85546875" customWidth="1"/>
    <col min="13836" max="13836" width="11.85546875" customWidth="1"/>
    <col min="13837" max="13837" width="9.28515625" customWidth="1"/>
    <col min="13838" max="13838" width="4.42578125" customWidth="1"/>
    <col min="13839" max="13839" width="5.42578125" customWidth="1"/>
    <col min="13840" max="13840" width="9.5703125" customWidth="1"/>
    <col min="14081" max="14082" width="0" hidden="1" customWidth="1"/>
    <col min="14083" max="14083" width="8.42578125" customWidth="1"/>
    <col min="14084" max="14084" width="6" customWidth="1"/>
    <col min="14085" max="14085" width="8.42578125" customWidth="1"/>
    <col min="14086" max="14086" width="16.5703125" customWidth="1"/>
    <col min="14087" max="14087" width="5.85546875" customWidth="1"/>
    <col min="14088" max="14088" width="9.5703125" customWidth="1"/>
    <col min="14089" max="14090" width="5.85546875" customWidth="1"/>
    <col min="14091" max="14091" width="18.85546875" customWidth="1"/>
    <col min="14092" max="14092" width="11.85546875" customWidth="1"/>
    <col min="14093" max="14093" width="9.28515625" customWidth="1"/>
    <col min="14094" max="14094" width="4.42578125" customWidth="1"/>
    <col min="14095" max="14095" width="5.42578125" customWidth="1"/>
    <col min="14096" max="14096" width="9.5703125" customWidth="1"/>
    <col min="14337" max="14338" width="0" hidden="1" customWidth="1"/>
    <col min="14339" max="14339" width="8.42578125" customWidth="1"/>
    <col min="14340" max="14340" width="6" customWidth="1"/>
    <col min="14341" max="14341" width="8.42578125" customWidth="1"/>
    <col min="14342" max="14342" width="16.5703125" customWidth="1"/>
    <col min="14343" max="14343" width="5.85546875" customWidth="1"/>
    <col min="14344" max="14344" width="9.5703125" customWidth="1"/>
    <col min="14345" max="14346" width="5.85546875" customWidth="1"/>
    <col min="14347" max="14347" width="18.85546875" customWidth="1"/>
    <col min="14348" max="14348" width="11.85546875" customWidth="1"/>
    <col min="14349" max="14349" width="9.28515625" customWidth="1"/>
    <col min="14350" max="14350" width="4.42578125" customWidth="1"/>
    <col min="14351" max="14351" width="5.42578125" customWidth="1"/>
    <col min="14352" max="14352" width="9.5703125" customWidth="1"/>
    <col min="14593" max="14594" width="0" hidden="1" customWidth="1"/>
    <col min="14595" max="14595" width="8.42578125" customWidth="1"/>
    <col min="14596" max="14596" width="6" customWidth="1"/>
    <col min="14597" max="14597" width="8.42578125" customWidth="1"/>
    <col min="14598" max="14598" width="16.5703125" customWidth="1"/>
    <col min="14599" max="14599" width="5.85546875" customWidth="1"/>
    <col min="14600" max="14600" width="9.5703125" customWidth="1"/>
    <col min="14601" max="14602" width="5.85546875" customWidth="1"/>
    <col min="14603" max="14603" width="18.85546875" customWidth="1"/>
    <col min="14604" max="14604" width="11.85546875" customWidth="1"/>
    <col min="14605" max="14605" width="9.28515625" customWidth="1"/>
    <col min="14606" max="14606" width="4.42578125" customWidth="1"/>
    <col min="14607" max="14607" width="5.42578125" customWidth="1"/>
    <col min="14608" max="14608" width="9.5703125" customWidth="1"/>
    <col min="14849" max="14850" width="0" hidden="1" customWidth="1"/>
    <col min="14851" max="14851" width="8.42578125" customWidth="1"/>
    <col min="14852" max="14852" width="6" customWidth="1"/>
    <col min="14853" max="14853" width="8.42578125" customWidth="1"/>
    <col min="14854" max="14854" width="16.5703125" customWidth="1"/>
    <col min="14855" max="14855" width="5.85546875" customWidth="1"/>
    <col min="14856" max="14856" width="9.5703125" customWidth="1"/>
    <col min="14857" max="14858" width="5.85546875" customWidth="1"/>
    <col min="14859" max="14859" width="18.85546875" customWidth="1"/>
    <col min="14860" max="14860" width="11.85546875" customWidth="1"/>
    <col min="14861" max="14861" width="9.28515625" customWidth="1"/>
    <col min="14862" max="14862" width="4.42578125" customWidth="1"/>
    <col min="14863" max="14863" width="5.42578125" customWidth="1"/>
    <col min="14864" max="14864" width="9.5703125" customWidth="1"/>
    <col min="15105" max="15106" width="0" hidden="1" customWidth="1"/>
    <col min="15107" max="15107" width="8.42578125" customWidth="1"/>
    <col min="15108" max="15108" width="6" customWidth="1"/>
    <col min="15109" max="15109" width="8.42578125" customWidth="1"/>
    <col min="15110" max="15110" width="16.5703125" customWidth="1"/>
    <col min="15111" max="15111" width="5.85546875" customWidth="1"/>
    <col min="15112" max="15112" width="9.5703125" customWidth="1"/>
    <col min="15113" max="15114" width="5.85546875" customWidth="1"/>
    <col min="15115" max="15115" width="18.85546875" customWidth="1"/>
    <col min="15116" max="15116" width="11.85546875" customWidth="1"/>
    <col min="15117" max="15117" width="9.28515625" customWidth="1"/>
    <col min="15118" max="15118" width="4.42578125" customWidth="1"/>
    <col min="15119" max="15119" width="5.42578125" customWidth="1"/>
    <col min="15120" max="15120" width="9.5703125" customWidth="1"/>
    <col min="15361" max="15362" width="0" hidden="1" customWidth="1"/>
    <col min="15363" max="15363" width="8.42578125" customWidth="1"/>
    <col min="15364" max="15364" width="6" customWidth="1"/>
    <col min="15365" max="15365" width="8.42578125" customWidth="1"/>
    <col min="15366" max="15366" width="16.5703125" customWidth="1"/>
    <col min="15367" max="15367" width="5.85546875" customWidth="1"/>
    <col min="15368" max="15368" width="9.5703125" customWidth="1"/>
    <col min="15369" max="15370" width="5.85546875" customWidth="1"/>
    <col min="15371" max="15371" width="18.85546875" customWidth="1"/>
    <col min="15372" max="15372" width="11.85546875" customWidth="1"/>
    <col min="15373" max="15373" width="9.28515625" customWidth="1"/>
    <col min="15374" max="15374" width="4.42578125" customWidth="1"/>
    <col min="15375" max="15375" width="5.42578125" customWidth="1"/>
    <col min="15376" max="15376" width="9.5703125" customWidth="1"/>
    <col min="15617" max="15618" width="0" hidden="1" customWidth="1"/>
    <col min="15619" max="15619" width="8.42578125" customWidth="1"/>
    <col min="15620" max="15620" width="6" customWidth="1"/>
    <col min="15621" max="15621" width="8.42578125" customWidth="1"/>
    <col min="15622" max="15622" width="16.5703125" customWidth="1"/>
    <col min="15623" max="15623" width="5.85546875" customWidth="1"/>
    <col min="15624" max="15624" width="9.5703125" customWidth="1"/>
    <col min="15625" max="15626" width="5.85546875" customWidth="1"/>
    <col min="15627" max="15627" width="18.85546875" customWidth="1"/>
    <col min="15628" max="15628" width="11.85546875" customWidth="1"/>
    <col min="15629" max="15629" width="9.28515625" customWidth="1"/>
    <col min="15630" max="15630" width="4.42578125" customWidth="1"/>
    <col min="15631" max="15631" width="5.42578125" customWidth="1"/>
    <col min="15632" max="15632" width="9.5703125" customWidth="1"/>
    <col min="15873" max="15874" width="0" hidden="1" customWidth="1"/>
    <col min="15875" max="15875" width="8.42578125" customWidth="1"/>
    <col min="15876" max="15876" width="6" customWidth="1"/>
    <col min="15877" max="15877" width="8.42578125" customWidth="1"/>
    <col min="15878" max="15878" width="16.5703125" customWidth="1"/>
    <col min="15879" max="15879" width="5.85546875" customWidth="1"/>
    <col min="15880" max="15880" width="9.5703125" customWidth="1"/>
    <col min="15881" max="15882" width="5.85546875" customWidth="1"/>
    <col min="15883" max="15883" width="18.85546875" customWidth="1"/>
    <col min="15884" max="15884" width="11.85546875" customWidth="1"/>
    <col min="15885" max="15885" width="9.28515625" customWidth="1"/>
    <col min="15886" max="15886" width="4.42578125" customWidth="1"/>
    <col min="15887" max="15887" width="5.42578125" customWidth="1"/>
    <col min="15888" max="15888" width="9.5703125" customWidth="1"/>
    <col min="16129" max="16130" width="0" hidden="1" customWidth="1"/>
    <col min="16131" max="16131" width="8.42578125" customWidth="1"/>
    <col min="16132" max="16132" width="6" customWidth="1"/>
    <col min="16133" max="16133" width="8.42578125" customWidth="1"/>
    <col min="16134" max="16134" width="16.5703125" customWidth="1"/>
    <col min="16135" max="16135" width="5.85546875" customWidth="1"/>
    <col min="16136" max="16136" width="9.5703125" customWidth="1"/>
    <col min="16137" max="16138" width="5.85546875" customWidth="1"/>
    <col min="16139" max="16139" width="18.85546875" customWidth="1"/>
    <col min="16140" max="16140" width="11.85546875" customWidth="1"/>
    <col min="16141" max="16141" width="9.28515625" customWidth="1"/>
    <col min="16142" max="16142" width="4.42578125" customWidth="1"/>
    <col min="16143" max="16143" width="5.42578125" customWidth="1"/>
    <col min="16144" max="16144" width="9.5703125" customWidth="1"/>
  </cols>
  <sheetData>
    <row r="1" spans="1:16" ht="23.25" x14ac:dyDescent="0.7">
      <c r="C1" s="392" t="s">
        <v>445</v>
      </c>
    </row>
    <row r="3" spans="1:16" ht="24.95" customHeight="1" thickBot="1" x14ac:dyDescent="0.3">
      <c r="C3" s="799" t="s">
        <v>466</v>
      </c>
      <c r="D3" s="799"/>
      <c r="E3" s="799"/>
      <c r="F3" s="799"/>
      <c r="G3" s="799"/>
      <c r="H3" s="799"/>
      <c r="I3" s="799"/>
      <c r="J3" s="799"/>
      <c r="K3" s="799"/>
      <c r="L3" s="799"/>
      <c r="M3" s="799"/>
      <c r="N3" s="799"/>
      <c r="O3" s="799"/>
      <c r="P3" s="799"/>
    </row>
    <row r="4" spans="1:16" ht="21" customHeight="1" thickBot="1" x14ac:dyDescent="0.6">
      <c r="A4" s="393" t="s">
        <v>446</v>
      </c>
      <c r="B4" s="394"/>
      <c r="C4" s="788" t="s">
        <v>467</v>
      </c>
      <c r="D4" s="789"/>
      <c r="E4" s="789"/>
      <c r="F4" s="789"/>
      <c r="G4" s="789"/>
      <c r="H4" s="789"/>
      <c r="I4" s="789"/>
      <c r="J4" s="789"/>
      <c r="K4" s="789"/>
      <c r="L4" s="789"/>
      <c r="M4" s="789"/>
      <c r="N4" s="789"/>
      <c r="O4" s="789"/>
      <c r="P4" s="790"/>
    </row>
    <row r="5" spans="1:16" ht="42" customHeight="1" thickBot="1" x14ac:dyDescent="0.3">
      <c r="A5" s="800"/>
      <c r="B5" s="800"/>
      <c r="C5" s="802" t="s">
        <v>447</v>
      </c>
      <c r="D5" s="782" t="s">
        <v>448</v>
      </c>
      <c r="E5" s="783"/>
      <c r="F5" s="430" t="s">
        <v>449</v>
      </c>
      <c r="G5" s="804" t="s">
        <v>450</v>
      </c>
      <c r="H5" s="805"/>
      <c r="I5" s="804" t="s">
        <v>451</v>
      </c>
      <c r="J5" s="805"/>
      <c r="K5" s="795" t="s">
        <v>452</v>
      </c>
      <c r="L5" s="793" t="s">
        <v>453</v>
      </c>
      <c r="M5" s="793" t="s">
        <v>454</v>
      </c>
      <c r="N5" s="795" t="s">
        <v>455</v>
      </c>
      <c r="O5" s="795" t="s">
        <v>456</v>
      </c>
      <c r="P5" s="793" t="s">
        <v>457</v>
      </c>
    </row>
    <row r="6" spans="1:16" ht="21.75" customHeight="1" thickBot="1" x14ac:dyDescent="0.3">
      <c r="A6" s="801"/>
      <c r="B6" s="801"/>
      <c r="C6" s="803"/>
      <c r="D6" s="784"/>
      <c r="E6" s="785"/>
      <c r="F6" s="431"/>
      <c r="G6" s="432" t="s">
        <v>154</v>
      </c>
      <c r="H6" s="432" t="s">
        <v>458</v>
      </c>
      <c r="I6" s="433" t="s">
        <v>391</v>
      </c>
      <c r="J6" s="434" t="s">
        <v>459</v>
      </c>
      <c r="K6" s="796"/>
      <c r="L6" s="794"/>
      <c r="M6" s="794"/>
      <c r="N6" s="796"/>
      <c r="O6" s="796"/>
      <c r="P6" s="794"/>
    </row>
    <row r="7" spans="1:16" ht="15.75" customHeight="1" thickTop="1" thickBot="1" x14ac:dyDescent="0.3">
      <c r="A7" s="395"/>
      <c r="B7" s="396"/>
      <c r="C7" s="435" t="s">
        <v>460</v>
      </c>
      <c r="D7" s="786"/>
      <c r="E7" s="787"/>
      <c r="F7" s="436"/>
      <c r="G7" s="437" t="s">
        <v>461</v>
      </c>
      <c r="H7" s="438" t="s">
        <v>462</v>
      </c>
      <c r="I7" s="439" t="s">
        <v>463</v>
      </c>
      <c r="J7" s="439" t="s">
        <v>463</v>
      </c>
      <c r="K7" s="436"/>
      <c r="L7" s="436"/>
      <c r="M7" s="436"/>
      <c r="N7" s="797"/>
      <c r="O7" s="797"/>
      <c r="P7" s="798"/>
    </row>
    <row r="8" spans="1:16" ht="15.75" thickBot="1" x14ac:dyDescent="0.3">
      <c r="A8" s="397"/>
      <c r="B8" s="398"/>
      <c r="C8" s="399" t="s">
        <v>489</v>
      </c>
      <c r="D8" s="791">
        <v>2</v>
      </c>
      <c r="E8" s="792"/>
      <c r="F8" s="400">
        <v>7</v>
      </c>
      <c r="G8" s="400">
        <v>1</v>
      </c>
      <c r="H8" s="400">
        <v>100</v>
      </c>
      <c r="I8" s="400">
        <v>1</v>
      </c>
      <c r="J8" s="400">
        <v>0.23</v>
      </c>
      <c r="K8" s="400">
        <v>15</v>
      </c>
      <c r="L8" s="400" t="s">
        <v>490</v>
      </c>
      <c r="M8" s="400" t="s">
        <v>491</v>
      </c>
      <c r="N8" s="485" t="s">
        <v>482</v>
      </c>
      <c r="O8" s="485" t="s">
        <v>483</v>
      </c>
      <c r="P8" s="401" t="s">
        <v>17</v>
      </c>
    </row>
    <row r="9" spans="1:16" ht="18" x14ac:dyDescent="0.45">
      <c r="A9" s="397"/>
      <c r="B9" s="398"/>
      <c r="C9" s="780" t="s">
        <v>464</v>
      </c>
      <c r="D9" s="780"/>
      <c r="E9" s="780"/>
      <c r="F9" s="780"/>
      <c r="G9" s="780"/>
      <c r="H9" s="780"/>
      <c r="I9" s="780"/>
      <c r="J9" s="780"/>
      <c r="K9" s="780"/>
      <c r="L9" s="780"/>
      <c r="M9" s="780"/>
      <c r="N9" s="780"/>
      <c r="O9" s="780"/>
      <c r="P9" s="780"/>
    </row>
    <row r="10" spans="1:16" ht="18.75" x14ac:dyDescent="0.5">
      <c r="A10" s="397"/>
      <c r="B10" s="398"/>
      <c r="D10" s="781" t="s">
        <v>465</v>
      </c>
      <c r="E10" s="781"/>
      <c r="F10" s="781"/>
      <c r="G10" s="781"/>
      <c r="H10" s="781"/>
      <c r="I10" s="781"/>
      <c r="J10" s="781"/>
      <c r="K10" s="781"/>
      <c r="L10" s="781"/>
      <c r="M10" s="781"/>
      <c r="N10" s="781"/>
      <c r="O10" s="781"/>
      <c r="P10" s="781"/>
    </row>
    <row r="11" spans="1:16" x14ac:dyDescent="0.25">
      <c r="A11" s="397"/>
      <c r="B11" s="398"/>
    </row>
    <row r="12" spans="1:16" x14ac:dyDescent="0.25">
      <c r="A12" s="397"/>
      <c r="B12" s="398"/>
    </row>
    <row r="13" spans="1:16" x14ac:dyDescent="0.25">
      <c r="A13" s="397"/>
      <c r="B13" s="398"/>
    </row>
    <row r="14" spans="1:16" x14ac:dyDescent="0.25">
      <c r="A14" s="397"/>
      <c r="B14" s="398"/>
    </row>
    <row r="15" spans="1:16" x14ac:dyDescent="0.25">
      <c r="A15" s="397"/>
      <c r="B15" s="398"/>
    </row>
    <row r="16" spans="1:16" x14ac:dyDescent="0.25">
      <c r="A16" s="397"/>
      <c r="B16" s="398"/>
    </row>
    <row r="17" spans="1:2" x14ac:dyDescent="0.25">
      <c r="A17" s="397"/>
      <c r="B17" s="398"/>
    </row>
    <row r="18" spans="1:2" x14ac:dyDescent="0.25">
      <c r="A18" s="397"/>
      <c r="B18" s="398"/>
    </row>
    <row r="19" spans="1:2" x14ac:dyDescent="0.25">
      <c r="A19" s="397"/>
      <c r="B19" s="398"/>
    </row>
    <row r="20" spans="1:2" x14ac:dyDescent="0.25">
      <c r="A20" s="397"/>
      <c r="B20" s="398"/>
    </row>
    <row r="21" spans="1:2" x14ac:dyDescent="0.25">
      <c r="A21" s="397"/>
      <c r="B21" s="398"/>
    </row>
    <row r="22" spans="1:2" x14ac:dyDescent="0.25">
      <c r="A22" s="397"/>
      <c r="B22" s="398"/>
    </row>
    <row r="23" spans="1:2" x14ac:dyDescent="0.25">
      <c r="A23" s="397"/>
      <c r="B23" s="398"/>
    </row>
    <row r="24" spans="1:2" x14ac:dyDescent="0.25">
      <c r="A24" s="397"/>
      <c r="B24" s="398"/>
    </row>
    <row r="25" spans="1:2" x14ac:dyDescent="0.25">
      <c r="A25" s="397"/>
      <c r="B25" s="398"/>
    </row>
    <row r="26" spans="1:2" x14ac:dyDescent="0.25">
      <c r="A26" s="397"/>
      <c r="B26" s="398"/>
    </row>
    <row r="27" spans="1:2" x14ac:dyDescent="0.25">
      <c r="A27" s="397"/>
      <c r="B27" s="398"/>
    </row>
    <row r="28" spans="1:2" x14ac:dyDescent="0.25">
      <c r="A28" s="397"/>
      <c r="B28" s="398"/>
    </row>
    <row r="29" spans="1:2" x14ac:dyDescent="0.25">
      <c r="A29" s="397"/>
      <c r="B29" s="398"/>
    </row>
    <row r="30" spans="1:2" x14ac:dyDescent="0.25">
      <c r="A30" s="397"/>
      <c r="B30" s="398"/>
    </row>
    <row r="31" spans="1:2" x14ac:dyDescent="0.25">
      <c r="A31" s="397"/>
      <c r="B31" s="398"/>
    </row>
    <row r="32" spans="1:2" x14ac:dyDescent="0.25">
      <c r="A32" s="397"/>
      <c r="B32" s="398"/>
    </row>
    <row r="33" spans="1:2" x14ac:dyDescent="0.25">
      <c r="A33" s="397"/>
      <c r="B33" s="398"/>
    </row>
    <row r="34" spans="1:2" x14ac:dyDescent="0.25">
      <c r="A34" s="397"/>
      <c r="B34" s="398"/>
    </row>
    <row r="35" spans="1:2" x14ac:dyDescent="0.25">
      <c r="A35" s="397"/>
      <c r="B35" s="398"/>
    </row>
    <row r="36" spans="1:2" ht="15.75" thickBot="1" x14ac:dyDescent="0.3">
      <c r="A36" s="397"/>
      <c r="B36" s="398"/>
    </row>
    <row r="37" spans="1:2" ht="27.75" customHeight="1" thickBot="1" x14ac:dyDescent="0.3">
      <c r="A37" s="402"/>
      <c r="B37" s="403"/>
    </row>
    <row r="38" spans="1:2" ht="21" customHeight="1" x14ac:dyDescent="0.25"/>
  </sheetData>
  <mergeCells count="17">
    <mergeCell ref="C3:P3"/>
    <mergeCell ref="A5:A6"/>
    <mergeCell ref="B5:B6"/>
    <mergeCell ref="C5:C6"/>
    <mergeCell ref="G5:H5"/>
    <mergeCell ref="I5:J5"/>
    <mergeCell ref="K5:K6"/>
    <mergeCell ref="C9:P9"/>
    <mergeCell ref="D10:P10"/>
    <mergeCell ref="D5:E7"/>
    <mergeCell ref="C4:P4"/>
    <mergeCell ref="D8:E8"/>
    <mergeCell ref="L5:L6"/>
    <mergeCell ref="M5:M6"/>
    <mergeCell ref="N5:N7"/>
    <mergeCell ref="O5:O7"/>
    <mergeCell ref="P5:P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5"/>
  <sheetViews>
    <sheetView rightToLeft="1" view="pageBreakPreview" zoomScale="160" zoomScaleNormal="100" zoomScaleSheetLayoutView="160" workbookViewId="0">
      <selection activeCell="F9" sqref="F9"/>
    </sheetView>
  </sheetViews>
  <sheetFormatPr defaultRowHeight="15.75" x14ac:dyDescent="0.4"/>
  <cols>
    <col min="1" max="1" width="11.85546875" style="154" customWidth="1"/>
    <col min="2" max="2" width="17.42578125" style="154" customWidth="1"/>
    <col min="3" max="9" width="13.7109375" style="154" customWidth="1"/>
    <col min="10" max="256" width="9" style="154"/>
    <col min="257" max="257" width="11.85546875" style="154" customWidth="1"/>
    <col min="258" max="258" width="17.42578125" style="154" customWidth="1"/>
    <col min="259" max="265" width="13.7109375" style="154" customWidth="1"/>
    <col min="266" max="512" width="9" style="154"/>
    <col min="513" max="513" width="11.85546875" style="154" customWidth="1"/>
    <col min="514" max="514" width="17.42578125" style="154" customWidth="1"/>
    <col min="515" max="521" width="13.7109375" style="154" customWidth="1"/>
    <col min="522" max="768" width="9" style="154"/>
    <col min="769" max="769" width="11.85546875" style="154" customWidth="1"/>
    <col min="770" max="770" width="17.42578125" style="154" customWidth="1"/>
    <col min="771" max="777" width="13.7109375" style="154" customWidth="1"/>
    <col min="778" max="1024" width="9" style="154"/>
    <col min="1025" max="1025" width="11.85546875" style="154" customWidth="1"/>
    <col min="1026" max="1026" width="17.42578125" style="154" customWidth="1"/>
    <col min="1027" max="1033" width="13.7109375" style="154" customWidth="1"/>
    <col min="1034" max="1280" width="9" style="154"/>
    <col min="1281" max="1281" width="11.85546875" style="154" customWidth="1"/>
    <col min="1282" max="1282" width="17.42578125" style="154" customWidth="1"/>
    <col min="1283" max="1289" width="13.7109375" style="154" customWidth="1"/>
    <col min="1290" max="1536" width="9" style="154"/>
    <col min="1537" max="1537" width="11.85546875" style="154" customWidth="1"/>
    <col min="1538" max="1538" width="17.42578125" style="154" customWidth="1"/>
    <col min="1539" max="1545" width="13.7109375" style="154" customWidth="1"/>
    <col min="1546" max="1792" width="9" style="154"/>
    <col min="1793" max="1793" width="11.85546875" style="154" customWidth="1"/>
    <col min="1794" max="1794" width="17.42578125" style="154" customWidth="1"/>
    <col min="1795" max="1801" width="13.7109375" style="154" customWidth="1"/>
    <col min="1802" max="2048" width="9" style="154"/>
    <col min="2049" max="2049" width="11.85546875" style="154" customWidth="1"/>
    <col min="2050" max="2050" width="17.42578125" style="154" customWidth="1"/>
    <col min="2051" max="2057" width="13.7109375" style="154" customWidth="1"/>
    <col min="2058" max="2304" width="9" style="154"/>
    <col min="2305" max="2305" width="11.85546875" style="154" customWidth="1"/>
    <col min="2306" max="2306" width="17.42578125" style="154" customWidth="1"/>
    <col min="2307" max="2313" width="13.7109375" style="154" customWidth="1"/>
    <col min="2314" max="2560" width="9" style="154"/>
    <col min="2561" max="2561" width="11.85546875" style="154" customWidth="1"/>
    <col min="2562" max="2562" width="17.42578125" style="154" customWidth="1"/>
    <col min="2563" max="2569" width="13.7109375" style="154" customWidth="1"/>
    <col min="2570" max="2816" width="9" style="154"/>
    <col min="2817" max="2817" width="11.85546875" style="154" customWidth="1"/>
    <col min="2818" max="2818" width="17.42578125" style="154" customWidth="1"/>
    <col min="2819" max="2825" width="13.7109375" style="154" customWidth="1"/>
    <col min="2826" max="3072" width="9" style="154"/>
    <col min="3073" max="3073" width="11.85546875" style="154" customWidth="1"/>
    <col min="3074" max="3074" width="17.42578125" style="154" customWidth="1"/>
    <col min="3075" max="3081" width="13.7109375" style="154" customWidth="1"/>
    <col min="3082" max="3328" width="9" style="154"/>
    <col min="3329" max="3329" width="11.85546875" style="154" customWidth="1"/>
    <col min="3330" max="3330" width="17.42578125" style="154" customWidth="1"/>
    <col min="3331" max="3337" width="13.7109375" style="154" customWidth="1"/>
    <col min="3338" max="3584" width="9" style="154"/>
    <col min="3585" max="3585" width="11.85546875" style="154" customWidth="1"/>
    <col min="3586" max="3586" width="17.42578125" style="154" customWidth="1"/>
    <col min="3587" max="3593" width="13.7109375" style="154" customWidth="1"/>
    <col min="3594" max="3840" width="9" style="154"/>
    <col min="3841" max="3841" width="11.85546875" style="154" customWidth="1"/>
    <col min="3842" max="3842" width="17.42578125" style="154" customWidth="1"/>
    <col min="3843" max="3849" width="13.7109375" style="154" customWidth="1"/>
    <col min="3850" max="4096" width="9" style="154"/>
    <col min="4097" max="4097" width="11.85546875" style="154" customWidth="1"/>
    <col min="4098" max="4098" width="17.42578125" style="154" customWidth="1"/>
    <col min="4099" max="4105" width="13.7109375" style="154" customWidth="1"/>
    <col min="4106" max="4352" width="9" style="154"/>
    <col min="4353" max="4353" width="11.85546875" style="154" customWidth="1"/>
    <col min="4354" max="4354" width="17.42578125" style="154" customWidth="1"/>
    <col min="4355" max="4361" width="13.7109375" style="154" customWidth="1"/>
    <col min="4362" max="4608" width="9" style="154"/>
    <col min="4609" max="4609" width="11.85546875" style="154" customWidth="1"/>
    <col min="4610" max="4610" width="17.42578125" style="154" customWidth="1"/>
    <col min="4611" max="4617" width="13.7109375" style="154" customWidth="1"/>
    <col min="4618" max="4864" width="9" style="154"/>
    <col min="4865" max="4865" width="11.85546875" style="154" customWidth="1"/>
    <col min="4866" max="4866" width="17.42578125" style="154" customWidth="1"/>
    <col min="4867" max="4873" width="13.7109375" style="154" customWidth="1"/>
    <col min="4874" max="5120" width="9" style="154"/>
    <col min="5121" max="5121" width="11.85546875" style="154" customWidth="1"/>
    <col min="5122" max="5122" width="17.42578125" style="154" customWidth="1"/>
    <col min="5123" max="5129" width="13.7109375" style="154" customWidth="1"/>
    <col min="5130" max="5376" width="9" style="154"/>
    <col min="5377" max="5377" width="11.85546875" style="154" customWidth="1"/>
    <col min="5378" max="5378" width="17.42578125" style="154" customWidth="1"/>
    <col min="5379" max="5385" width="13.7109375" style="154" customWidth="1"/>
    <col min="5386" max="5632" width="9" style="154"/>
    <col min="5633" max="5633" width="11.85546875" style="154" customWidth="1"/>
    <col min="5634" max="5634" width="17.42578125" style="154" customWidth="1"/>
    <col min="5635" max="5641" width="13.7109375" style="154" customWidth="1"/>
    <col min="5642" max="5888" width="9" style="154"/>
    <col min="5889" max="5889" width="11.85546875" style="154" customWidth="1"/>
    <col min="5890" max="5890" width="17.42578125" style="154" customWidth="1"/>
    <col min="5891" max="5897" width="13.7109375" style="154" customWidth="1"/>
    <col min="5898" max="6144" width="9" style="154"/>
    <col min="6145" max="6145" width="11.85546875" style="154" customWidth="1"/>
    <col min="6146" max="6146" width="17.42578125" style="154" customWidth="1"/>
    <col min="6147" max="6153" width="13.7109375" style="154" customWidth="1"/>
    <col min="6154" max="6400" width="9" style="154"/>
    <col min="6401" max="6401" width="11.85546875" style="154" customWidth="1"/>
    <col min="6402" max="6402" width="17.42578125" style="154" customWidth="1"/>
    <col min="6403" max="6409" width="13.7109375" style="154" customWidth="1"/>
    <col min="6410" max="6656" width="9" style="154"/>
    <col min="6657" max="6657" width="11.85546875" style="154" customWidth="1"/>
    <col min="6658" max="6658" width="17.42578125" style="154" customWidth="1"/>
    <col min="6659" max="6665" width="13.7109375" style="154" customWidth="1"/>
    <col min="6666" max="6912" width="9" style="154"/>
    <col min="6913" max="6913" width="11.85546875" style="154" customWidth="1"/>
    <col min="6914" max="6914" width="17.42578125" style="154" customWidth="1"/>
    <col min="6915" max="6921" width="13.7109375" style="154" customWidth="1"/>
    <col min="6922" max="7168" width="9" style="154"/>
    <col min="7169" max="7169" width="11.85546875" style="154" customWidth="1"/>
    <col min="7170" max="7170" width="17.42578125" style="154" customWidth="1"/>
    <col min="7171" max="7177" width="13.7109375" style="154" customWidth="1"/>
    <col min="7178" max="7424" width="9" style="154"/>
    <col min="7425" max="7425" width="11.85546875" style="154" customWidth="1"/>
    <col min="7426" max="7426" width="17.42578125" style="154" customWidth="1"/>
    <col min="7427" max="7433" width="13.7109375" style="154" customWidth="1"/>
    <col min="7434" max="7680" width="9" style="154"/>
    <col min="7681" max="7681" width="11.85546875" style="154" customWidth="1"/>
    <col min="7682" max="7682" width="17.42578125" style="154" customWidth="1"/>
    <col min="7683" max="7689" width="13.7109375" style="154" customWidth="1"/>
    <col min="7690" max="7936" width="9" style="154"/>
    <col min="7937" max="7937" width="11.85546875" style="154" customWidth="1"/>
    <col min="7938" max="7938" width="17.42578125" style="154" customWidth="1"/>
    <col min="7939" max="7945" width="13.7109375" style="154" customWidth="1"/>
    <col min="7946" max="8192" width="9" style="154"/>
    <col min="8193" max="8193" width="11.85546875" style="154" customWidth="1"/>
    <col min="8194" max="8194" width="17.42578125" style="154" customWidth="1"/>
    <col min="8195" max="8201" width="13.7109375" style="154" customWidth="1"/>
    <col min="8202" max="8448" width="9" style="154"/>
    <col min="8449" max="8449" width="11.85546875" style="154" customWidth="1"/>
    <col min="8450" max="8450" width="17.42578125" style="154" customWidth="1"/>
    <col min="8451" max="8457" width="13.7109375" style="154" customWidth="1"/>
    <col min="8458" max="8704" width="9" style="154"/>
    <col min="8705" max="8705" width="11.85546875" style="154" customWidth="1"/>
    <col min="8706" max="8706" width="17.42578125" style="154" customWidth="1"/>
    <col min="8707" max="8713" width="13.7109375" style="154" customWidth="1"/>
    <col min="8714" max="8960" width="9" style="154"/>
    <col min="8961" max="8961" width="11.85546875" style="154" customWidth="1"/>
    <col min="8962" max="8962" width="17.42578125" style="154" customWidth="1"/>
    <col min="8963" max="8969" width="13.7109375" style="154" customWidth="1"/>
    <col min="8970" max="9216" width="9" style="154"/>
    <col min="9217" max="9217" width="11.85546875" style="154" customWidth="1"/>
    <col min="9218" max="9218" width="17.42578125" style="154" customWidth="1"/>
    <col min="9219" max="9225" width="13.7109375" style="154" customWidth="1"/>
    <col min="9226" max="9472" width="9" style="154"/>
    <col min="9473" max="9473" width="11.85546875" style="154" customWidth="1"/>
    <col min="9474" max="9474" width="17.42578125" style="154" customWidth="1"/>
    <col min="9475" max="9481" width="13.7109375" style="154" customWidth="1"/>
    <col min="9482" max="9728" width="9" style="154"/>
    <col min="9729" max="9729" width="11.85546875" style="154" customWidth="1"/>
    <col min="9730" max="9730" width="17.42578125" style="154" customWidth="1"/>
    <col min="9731" max="9737" width="13.7109375" style="154" customWidth="1"/>
    <col min="9738" max="9984" width="9" style="154"/>
    <col min="9985" max="9985" width="11.85546875" style="154" customWidth="1"/>
    <col min="9986" max="9986" width="17.42578125" style="154" customWidth="1"/>
    <col min="9987" max="9993" width="13.7109375" style="154" customWidth="1"/>
    <col min="9994" max="10240" width="9" style="154"/>
    <col min="10241" max="10241" width="11.85546875" style="154" customWidth="1"/>
    <col min="10242" max="10242" width="17.42578125" style="154" customWidth="1"/>
    <col min="10243" max="10249" width="13.7109375" style="154" customWidth="1"/>
    <col min="10250" max="10496" width="9" style="154"/>
    <col min="10497" max="10497" width="11.85546875" style="154" customWidth="1"/>
    <col min="10498" max="10498" width="17.42578125" style="154" customWidth="1"/>
    <col min="10499" max="10505" width="13.7109375" style="154" customWidth="1"/>
    <col min="10506" max="10752" width="9" style="154"/>
    <col min="10753" max="10753" width="11.85546875" style="154" customWidth="1"/>
    <col min="10754" max="10754" width="17.42578125" style="154" customWidth="1"/>
    <col min="10755" max="10761" width="13.7109375" style="154" customWidth="1"/>
    <col min="10762" max="11008" width="9" style="154"/>
    <col min="11009" max="11009" width="11.85546875" style="154" customWidth="1"/>
    <col min="11010" max="11010" width="17.42578125" style="154" customWidth="1"/>
    <col min="11011" max="11017" width="13.7109375" style="154" customWidth="1"/>
    <col min="11018" max="11264" width="9" style="154"/>
    <col min="11265" max="11265" width="11.85546875" style="154" customWidth="1"/>
    <col min="11266" max="11266" width="17.42578125" style="154" customWidth="1"/>
    <col min="11267" max="11273" width="13.7109375" style="154" customWidth="1"/>
    <col min="11274" max="11520" width="9" style="154"/>
    <col min="11521" max="11521" width="11.85546875" style="154" customWidth="1"/>
    <col min="11522" max="11522" width="17.42578125" style="154" customWidth="1"/>
    <col min="11523" max="11529" width="13.7109375" style="154" customWidth="1"/>
    <col min="11530" max="11776" width="9" style="154"/>
    <col min="11777" max="11777" width="11.85546875" style="154" customWidth="1"/>
    <col min="11778" max="11778" width="17.42578125" style="154" customWidth="1"/>
    <col min="11779" max="11785" width="13.7109375" style="154" customWidth="1"/>
    <col min="11786" max="12032" width="9" style="154"/>
    <col min="12033" max="12033" width="11.85546875" style="154" customWidth="1"/>
    <col min="12034" max="12034" width="17.42578125" style="154" customWidth="1"/>
    <col min="12035" max="12041" width="13.7109375" style="154" customWidth="1"/>
    <col min="12042" max="12288" width="9" style="154"/>
    <col min="12289" max="12289" width="11.85546875" style="154" customWidth="1"/>
    <col min="12290" max="12290" width="17.42578125" style="154" customWidth="1"/>
    <col min="12291" max="12297" width="13.7109375" style="154" customWidth="1"/>
    <col min="12298" max="12544" width="9" style="154"/>
    <col min="12545" max="12545" width="11.85546875" style="154" customWidth="1"/>
    <col min="12546" max="12546" width="17.42578125" style="154" customWidth="1"/>
    <col min="12547" max="12553" width="13.7109375" style="154" customWidth="1"/>
    <col min="12554" max="12800" width="9" style="154"/>
    <col min="12801" max="12801" width="11.85546875" style="154" customWidth="1"/>
    <col min="12802" max="12802" width="17.42578125" style="154" customWidth="1"/>
    <col min="12803" max="12809" width="13.7109375" style="154" customWidth="1"/>
    <col min="12810" max="13056" width="9" style="154"/>
    <col min="13057" max="13057" width="11.85546875" style="154" customWidth="1"/>
    <col min="13058" max="13058" width="17.42578125" style="154" customWidth="1"/>
    <col min="13059" max="13065" width="13.7109375" style="154" customWidth="1"/>
    <col min="13066" max="13312" width="9" style="154"/>
    <col min="13313" max="13313" width="11.85546875" style="154" customWidth="1"/>
    <col min="13314" max="13314" width="17.42578125" style="154" customWidth="1"/>
    <col min="13315" max="13321" width="13.7109375" style="154" customWidth="1"/>
    <col min="13322" max="13568" width="9" style="154"/>
    <col min="13569" max="13569" width="11.85546875" style="154" customWidth="1"/>
    <col min="13570" max="13570" width="17.42578125" style="154" customWidth="1"/>
    <col min="13571" max="13577" width="13.7109375" style="154" customWidth="1"/>
    <col min="13578" max="13824" width="9" style="154"/>
    <col min="13825" max="13825" width="11.85546875" style="154" customWidth="1"/>
    <col min="13826" max="13826" width="17.42578125" style="154" customWidth="1"/>
    <col min="13827" max="13833" width="13.7109375" style="154" customWidth="1"/>
    <col min="13834" max="14080" width="9" style="154"/>
    <col min="14081" max="14081" width="11.85546875" style="154" customWidth="1"/>
    <col min="14082" max="14082" width="17.42578125" style="154" customWidth="1"/>
    <col min="14083" max="14089" width="13.7109375" style="154" customWidth="1"/>
    <col min="14090" max="14336" width="9" style="154"/>
    <col min="14337" max="14337" width="11.85546875" style="154" customWidth="1"/>
    <col min="14338" max="14338" width="17.42578125" style="154" customWidth="1"/>
    <col min="14339" max="14345" width="13.7109375" style="154" customWidth="1"/>
    <col min="14346" max="14592" width="9" style="154"/>
    <col min="14593" max="14593" width="11.85546875" style="154" customWidth="1"/>
    <col min="14594" max="14594" width="17.42578125" style="154" customWidth="1"/>
    <col min="14595" max="14601" width="13.7109375" style="154" customWidth="1"/>
    <col min="14602" max="14848" width="9" style="154"/>
    <col min="14849" max="14849" width="11.85546875" style="154" customWidth="1"/>
    <col min="14850" max="14850" width="17.42578125" style="154" customWidth="1"/>
    <col min="14851" max="14857" width="13.7109375" style="154" customWidth="1"/>
    <col min="14858" max="15104" width="9" style="154"/>
    <col min="15105" max="15105" width="11.85546875" style="154" customWidth="1"/>
    <col min="15106" max="15106" width="17.42578125" style="154" customWidth="1"/>
    <col min="15107" max="15113" width="13.7109375" style="154" customWidth="1"/>
    <col min="15114" max="15360" width="9" style="154"/>
    <col min="15361" max="15361" width="11.85546875" style="154" customWidth="1"/>
    <col min="15362" max="15362" width="17.42578125" style="154" customWidth="1"/>
    <col min="15363" max="15369" width="13.7109375" style="154" customWidth="1"/>
    <col min="15370" max="15616" width="9" style="154"/>
    <col min="15617" max="15617" width="11.85546875" style="154" customWidth="1"/>
    <col min="15618" max="15618" width="17.42578125" style="154" customWidth="1"/>
    <col min="15619" max="15625" width="13.7109375" style="154" customWidth="1"/>
    <col min="15626" max="15872" width="9" style="154"/>
    <col min="15873" max="15873" width="11.85546875" style="154" customWidth="1"/>
    <col min="15874" max="15874" width="17.42578125" style="154" customWidth="1"/>
    <col min="15875" max="15881" width="13.7109375" style="154" customWidth="1"/>
    <col min="15882" max="16128" width="9" style="154"/>
    <col min="16129" max="16129" width="11.85546875" style="154" customWidth="1"/>
    <col min="16130" max="16130" width="17.42578125" style="154" customWidth="1"/>
    <col min="16131" max="16137" width="13.7109375" style="154" customWidth="1"/>
    <col min="16138" max="16384" width="9" style="154"/>
  </cols>
  <sheetData>
    <row r="1" spans="1:9" x14ac:dyDescent="0.4">
      <c r="I1" s="155"/>
    </row>
    <row r="2" spans="1:9" ht="21" x14ac:dyDescent="0.55000000000000004">
      <c r="B2" s="556" t="s">
        <v>411</v>
      </c>
      <c r="C2" s="556"/>
      <c r="D2" s="556"/>
      <c r="E2" s="556"/>
      <c r="F2" s="556"/>
      <c r="G2" s="556"/>
      <c r="H2" s="556"/>
      <c r="I2" s="556"/>
    </row>
    <row r="3" spans="1:9" ht="21" x14ac:dyDescent="0.55000000000000004">
      <c r="B3" s="156"/>
      <c r="C3" s="156"/>
      <c r="D3" s="156"/>
      <c r="E3" s="156"/>
      <c r="F3" s="156"/>
      <c r="G3" s="156"/>
      <c r="H3" s="156"/>
    </row>
    <row r="4" spans="1:9" ht="21" x14ac:dyDescent="0.55000000000000004">
      <c r="B4" s="156"/>
      <c r="C4" s="156"/>
      <c r="D4" s="156"/>
      <c r="E4" s="156"/>
      <c r="F4" s="156"/>
      <c r="G4" s="156"/>
      <c r="H4" s="156"/>
    </row>
    <row r="5" spans="1:9" ht="15" customHeight="1" x14ac:dyDescent="0.4">
      <c r="B5" s="157"/>
      <c r="C5" s="157"/>
      <c r="D5" s="157"/>
      <c r="E5" s="157"/>
      <c r="F5" s="157"/>
      <c r="G5" s="157"/>
      <c r="H5" s="557" t="s">
        <v>310</v>
      </c>
      <c r="I5" s="557"/>
    </row>
    <row r="6" spans="1:9" ht="30" customHeight="1" x14ac:dyDescent="0.4">
      <c r="A6" s="558" t="s">
        <v>311</v>
      </c>
      <c r="B6" s="559"/>
      <c r="C6" s="164" t="s">
        <v>312</v>
      </c>
      <c r="D6" s="164" t="s">
        <v>313</v>
      </c>
      <c r="E6" s="164" t="s">
        <v>314</v>
      </c>
      <c r="F6" s="164" t="s">
        <v>315</v>
      </c>
      <c r="G6" s="164" t="s">
        <v>316</v>
      </c>
      <c r="H6" s="164" t="s">
        <v>317</v>
      </c>
      <c r="I6" s="164" t="s">
        <v>23</v>
      </c>
    </row>
    <row r="7" spans="1:9" ht="23.25" customHeight="1" x14ac:dyDescent="0.4">
      <c r="A7" s="560" t="s">
        <v>318</v>
      </c>
      <c r="B7" s="561"/>
      <c r="C7" s="152">
        <v>793708</v>
      </c>
      <c r="D7" s="152">
        <v>58639</v>
      </c>
      <c r="E7" s="152">
        <v>2674</v>
      </c>
      <c r="F7" s="152">
        <v>10033</v>
      </c>
      <c r="G7" s="152">
        <v>165702</v>
      </c>
      <c r="H7" s="152">
        <v>2205</v>
      </c>
      <c r="I7" s="152">
        <f>SUM(C7:H7)</f>
        <v>1032961</v>
      </c>
    </row>
    <row r="8" spans="1:9" ht="23.25" customHeight="1" x14ac:dyDescent="0.4">
      <c r="A8" s="562" t="s">
        <v>319</v>
      </c>
      <c r="B8" s="158" t="s">
        <v>320</v>
      </c>
      <c r="C8" s="152" t="s">
        <v>321</v>
      </c>
      <c r="D8" s="152">
        <v>1</v>
      </c>
      <c r="E8" s="152">
        <v>3</v>
      </c>
      <c r="F8" s="152">
        <v>19</v>
      </c>
      <c r="G8" s="152">
        <v>4</v>
      </c>
      <c r="H8" s="152" t="s">
        <v>321</v>
      </c>
      <c r="I8" s="153">
        <f>SUM(C8:H8)</f>
        <v>27</v>
      </c>
    </row>
    <row r="9" spans="1:9" ht="20.100000000000001" customHeight="1" x14ac:dyDescent="0.4">
      <c r="A9" s="563"/>
      <c r="B9" s="159" t="s">
        <v>322</v>
      </c>
      <c r="C9" s="160" t="s">
        <v>321</v>
      </c>
      <c r="D9" s="161">
        <v>0</v>
      </c>
      <c r="E9" s="161">
        <v>0</v>
      </c>
      <c r="F9" s="161">
        <v>0</v>
      </c>
      <c r="G9" s="161">
        <v>0</v>
      </c>
      <c r="H9" s="162" t="s">
        <v>321</v>
      </c>
      <c r="I9" s="153">
        <f>SUM(C9:H9)</f>
        <v>0</v>
      </c>
    </row>
    <row r="10" spans="1:9" ht="20.100000000000001" customHeight="1" x14ac:dyDescent="0.4">
      <c r="A10" s="558" t="s">
        <v>19</v>
      </c>
      <c r="B10" s="559"/>
      <c r="C10" s="165">
        <f t="shared" ref="C10:I10" si="0">SUM(C7:C9)</f>
        <v>793708</v>
      </c>
      <c r="D10" s="165">
        <f t="shared" si="0"/>
        <v>58640</v>
      </c>
      <c r="E10" s="165">
        <f t="shared" si="0"/>
        <v>2677</v>
      </c>
      <c r="F10" s="165">
        <f t="shared" si="0"/>
        <v>10052</v>
      </c>
      <c r="G10" s="165">
        <f t="shared" si="0"/>
        <v>165706</v>
      </c>
      <c r="H10" s="165">
        <f t="shared" si="0"/>
        <v>2205</v>
      </c>
      <c r="I10" s="165">
        <f t="shared" si="0"/>
        <v>1032988</v>
      </c>
    </row>
    <row r="11" spans="1:9" ht="20.100000000000001" customHeight="1" x14ac:dyDescent="0.55000000000000004">
      <c r="B11" s="156"/>
      <c r="C11" s="156"/>
      <c r="D11" s="156"/>
      <c r="E11" s="156"/>
      <c r="F11" s="156"/>
      <c r="G11" s="156"/>
      <c r="H11" s="156"/>
    </row>
    <row r="12" spans="1:9" ht="27" customHeight="1" x14ac:dyDescent="0.4">
      <c r="A12" s="555" t="s">
        <v>412</v>
      </c>
      <c r="B12" s="555"/>
      <c r="C12" s="555"/>
      <c r="D12" s="555"/>
      <c r="E12" s="555"/>
      <c r="F12" s="555"/>
      <c r="G12" s="555"/>
      <c r="H12" s="555"/>
      <c r="I12" s="555"/>
    </row>
    <row r="13" spans="1:9" ht="8.25" customHeight="1" x14ac:dyDescent="0.4"/>
    <row r="14" spans="1:9" ht="19.5" customHeight="1" x14ac:dyDescent="0.4">
      <c r="A14" s="554"/>
      <c r="B14" s="554"/>
      <c r="C14" s="554"/>
      <c r="D14" s="163"/>
      <c r="E14" s="163"/>
    </row>
    <row r="15" spans="1:9" ht="18" customHeight="1" x14ac:dyDescent="0.4"/>
  </sheetData>
  <mergeCells count="8">
    <mergeCell ref="A14:C14"/>
    <mergeCell ref="A12:I12"/>
    <mergeCell ref="B2:I2"/>
    <mergeCell ref="H5:I5"/>
    <mergeCell ref="A6:B6"/>
    <mergeCell ref="A7:B7"/>
    <mergeCell ref="A8:A9"/>
    <mergeCell ref="A10:B10"/>
  </mergeCells>
  <pageMargins left="0.35433070866141736" right="0.35433070866141736" top="0.98425196850393704" bottom="0.98425196850393704" header="0.51181102362204722" footer="0.51181102362204722"/>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3"/>
  <sheetViews>
    <sheetView rightToLeft="1" tabSelected="1" zoomScale="130" zoomScaleNormal="130" workbookViewId="0">
      <selection activeCell="J17" sqref="J17"/>
    </sheetView>
  </sheetViews>
  <sheetFormatPr defaultColWidth="9" defaultRowHeight="26.25" customHeight="1" x14ac:dyDescent="0.45"/>
  <cols>
    <col min="1" max="1" width="9" style="276"/>
    <col min="2" max="2" width="21.140625" style="276" customWidth="1"/>
    <col min="3" max="10" width="12.7109375" style="276" customWidth="1"/>
    <col min="11" max="16384" width="9" style="276"/>
  </cols>
  <sheetData>
    <row r="1" spans="1:10" ht="26.25" customHeight="1" x14ac:dyDescent="0.45">
      <c r="A1" s="565" t="s">
        <v>421</v>
      </c>
      <c r="B1" s="565"/>
      <c r="C1" s="565"/>
      <c r="D1" s="565"/>
      <c r="E1" s="565"/>
      <c r="F1" s="565"/>
      <c r="G1" s="565"/>
      <c r="H1" s="565"/>
      <c r="I1" s="565"/>
      <c r="J1" s="565"/>
    </row>
    <row r="2" spans="1:10" ht="26.25" customHeight="1" x14ac:dyDescent="0.45">
      <c r="A2" s="564" t="s">
        <v>366</v>
      </c>
      <c r="B2" s="564"/>
      <c r="C2" s="286" t="s">
        <v>312</v>
      </c>
      <c r="D2" s="286" t="s">
        <v>313</v>
      </c>
      <c r="E2" s="286" t="s">
        <v>314</v>
      </c>
      <c r="F2" s="286" t="s">
        <v>315</v>
      </c>
      <c r="G2" s="286" t="s">
        <v>367</v>
      </c>
      <c r="H2" s="294" t="s">
        <v>419</v>
      </c>
      <c r="I2" s="294" t="s">
        <v>420</v>
      </c>
      <c r="J2" s="286" t="s">
        <v>23</v>
      </c>
    </row>
    <row r="3" spans="1:10" ht="21" x14ac:dyDescent="0.45">
      <c r="A3" s="566" t="s">
        <v>368</v>
      </c>
      <c r="B3" s="287" t="s">
        <v>369</v>
      </c>
      <c r="C3" s="422">
        <v>171492</v>
      </c>
      <c r="D3" s="422">
        <v>2394</v>
      </c>
      <c r="E3" s="422">
        <v>24</v>
      </c>
      <c r="F3" s="422">
        <v>717</v>
      </c>
      <c r="G3" s="422">
        <v>32560</v>
      </c>
      <c r="H3" s="422">
        <v>2</v>
      </c>
      <c r="I3" s="422">
        <v>0</v>
      </c>
      <c r="J3" s="423">
        <f t="shared" ref="J3:J12" si="0">SUM(C3:I3)</f>
        <v>207189</v>
      </c>
    </row>
    <row r="4" spans="1:10" ht="21" x14ac:dyDescent="0.45">
      <c r="A4" s="566"/>
      <c r="B4" s="287" t="s">
        <v>138</v>
      </c>
      <c r="C4" s="422">
        <v>598719</v>
      </c>
      <c r="D4" s="422">
        <v>16871</v>
      </c>
      <c r="E4" s="422">
        <v>366</v>
      </c>
      <c r="F4" s="422">
        <v>1497</v>
      </c>
      <c r="G4" s="422">
        <f>94822+118</f>
        <v>94940</v>
      </c>
      <c r="H4" s="422">
        <v>65</v>
      </c>
      <c r="I4" s="422">
        <v>0</v>
      </c>
      <c r="J4" s="423">
        <f t="shared" si="0"/>
        <v>712458</v>
      </c>
    </row>
    <row r="5" spans="1:10" ht="21" x14ac:dyDescent="0.45">
      <c r="A5" s="566"/>
      <c r="B5" s="287" t="s">
        <v>370</v>
      </c>
      <c r="C5" s="422">
        <v>18035</v>
      </c>
      <c r="D5" s="422">
        <v>465</v>
      </c>
      <c r="E5" s="422">
        <v>80</v>
      </c>
      <c r="F5" s="422">
        <v>139</v>
      </c>
      <c r="G5" s="422">
        <f>4547+11</f>
        <v>4558</v>
      </c>
      <c r="H5" s="422">
        <v>5</v>
      </c>
      <c r="I5" s="422">
        <v>0</v>
      </c>
      <c r="J5" s="423">
        <f t="shared" si="0"/>
        <v>23282</v>
      </c>
    </row>
    <row r="6" spans="1:10" ht="21" x14ac:dyDescent="0.45">
      <c r="A6" s="566" t="s">
        <v>371</v>
      </c>
      <c r="B6" s="287" t="s">
        <v>369</v>
      </c>
      <c r="C6" s="422">
        <v>280</v>
      </c>
      <c r="D6" s="422">
        <v>71</v>
      </c>
      <c r="E6" s="422">
        <v>75</v>
      </c>
      <c r="F6" s="422">
        <v>28</v>
      </c>
      <c r="G6" s="422">
        <v>665</v>
      </c>
      <c r="H6" s="422">
        <v>20</v>
      </c>
      <c r="I6" s="422">
        <v>0</v>
      </c>
      <c r="J6" s="423">
        <f t="shared" si="0"/>
        <v>1139</v>
      </c>
    </row>
    <row r="7" spans="1:10" ht="21" x14ac:dyDescent="0.45">
      <c r="A7" s="566"/>
      <c r="B7" s="287" t="s">
        <v>138</v>
      </c>
      <c r="C7" s="422">
        <v>4634</v>
      </c>
      <c r="D7" s="422">
        <v>34988</v>
      </c>
      <c r="E7" s="422">
        <v>741</v>
      </c>
      <c r="F7" s="422">
        <v>2986</v>
      </c>
      <c r="G7" s="422">
        <f>24724+185</f>
        <v>24909</v>
      </c>
      <c r="H7" s="422">
        <v>21</v>
      </c>
      <c r="I7" s="422">
        <v>0</v>
      </c>
      <c r="J7" s="423">
        <f t="shared" si="0"/>
        <v>68279</v>
      </c>
    </row>
    <row r="8" spans="1:10" ht="21" x14ac:dyDescent="0.45">
      <c r="A8" s="566"/>
      <c r="B8" s="287" t="s">
        <v>370</v>
      </c>
      <c r="C8" s="422">
        <v>532</v>
      </c>
      <c r="D8" s="422">
        <v>2365</v>
      </c>
      <c r="E8" s="422">
        <v>276</v>
      </c>
      <c r="F8" s="422">
        <v>1057</v>
      </c>
      <c r="G8" s="422">
        <f>6074+104</f>
        <v>6178</v>
      </c>
      <c r="H8" s="422">
        <v>18</v>
      </c>
      <c r="I8" s="422">
        <v>0</v>
      </c>
      <c r="J8" s="423">
        <f t="shared" si="0"/>
        <v>10426</v>
      </c>
    </row>
    <row r="9" spans="1:10" ht="21" x14ac:dyDescent="0.45">
      <c r="A9" s="566" t="s">
        <v>372</v>
      </c>
      <c r="B9" s="287" t="s">
        <v>373</v>
      </c>
      <c r="C9" s="422">
        <v>9</v>
      </c>
      <c r="D9" s="422">
        <v>1297</v>
      </c>
      <c r="E9" s="422">
        <v>1090</v>
      </c>
      <c r="F9" s="422">
        <v>3244</v>
      </c>
      <c r="G9" s="422">
        <f>1765+83</f>
        <v>1848</v>
      </c>
      <c r="H9" s="422">
        <v>2060</v>
      </c>
      <c r="I9" s="422">
        <v>4</v>
      </c>
      <c r="J9" s="423">
        <f t="shared" si="0"/>
        <v>9552</v>
      </c>
    </row>
    <row r="10" spans="1:10" ht="21" x14ac:dyDescent="0.45">
      <c r="A10" s="566"/>
      <c r="B10" s="287" t="s">
        <v>374</v>
      </c>
      <c r="C10" s="422">
        <v>0</v>
      </c>
      <c r="D10" s="422">
        <v>182</v>
      </c>
      <c r="E10" s="422">
        <v>21</v>
      </c>
      <c r="F10" s="422">
        <v>342</v>
      </c>
      <c r="G10" s="422">
        <v>44</v>
      </c>
      <c r="H10" s="422">
        <v>14</v>
      </c>
      <c r="I10" s="422">
        <v>2</v>
      </c>
      <c r="J10" s="423">
        <f t="shared" si="0"/>
        <v>605</v>
      </c>
    </row>
    <row r="11" spans="1:10" ht="21" x14ac:dyDescent="0.45">
      <c r="A11" s="566"/>
      <c r="B11" s="287" t="s">
        <v>375</v>
      </c>
      <c r="C11" s="422">
        <v>0</v>
      </c>
      <c r="D11" s="422">
        <v>7</v>
      </c>
      <c r="E11" s="422">
        <v>4</v>
      </c>
      <c r="F11" s="422">
        <v>36</v>
      </c>
      <c r="G11" s="422">
        <v>4</v>
      </c>
      <c r="H11" s="422">
        <v>0</v>
      </c>
      <c r="I11" s="422">
        <v>1</v>
      </c>
      <c r="J11" s="423">
        <f t="shared" si="0"/>
        <v>52</v>
      </c>
    </row>
    <row r="12" spans="1:10" ht="21" x14ac:dyDescent="0.45">
      <c r="A12" s="566"/>
      <c r="B12" s="287" t="s">
        <v>376</v>
      </c>
      <c r="C12" s="422">
        <v>0</v>
      </c>
      <c r="D12" s="422">
        <v>0</v>
      </c>
      <c r="E12" s="422">
        <v>0</v>
      </c>
      <c r="F12" s="422">
        <v>6</v>
      </c>
      <c r="G12" s="422">
        <v>0</v>
      </c>
      <c r="H12" s="422">
        <v>0</v>
      </c>
      <c r="I12" s="422">
        <v>0</v>
      </c>
      <c r="J12" s="423">
        <f t="shared" si="0"/>
        <v>6</v>
      </c>
    </row>
    <row r="13" spans="1:10" ht="21" x14ac:dyDescent="0.45">
      <c r="A13" s="564" t="s">
        <v>23</v>
      </c>
      <c r="B13" s="564"/>
      <c r="C13" s="424">
        <f>SUM(C2:C12)</f>
        <v>793701</v>
      </c>
      <c r="D13" s="424">
        <f>SUM(D3:D12)</f>
        <v>58640</v>
      </c>
      <c r="E13" s="424">
        <f t="shared" ref="E13:I13" si="1">SUM(E2:E12)</f>
        <v>2677</v>
      </c>
      <c r="F13" s="424">
        <f t="shared" si="1"/>
        <v>10052</v>
      </c>
      <c r="G13" s="424">
        <f t="shared" si="1"/>
        <v>165706</v>
      </c>
      <c r="H13" s="424">
        <f t="shared" si="1"/>
        <v>2205</v>
      </c>
      <c r="I13" s="424">
        <f t="shared" si="1"/>
        <v>7</v>
      </c>
      <c r="J13" s="424">
        <f>SUM(J2:J12)</f>
        <v>1032988</v>
      </c>
    </row>
  </sheetData>
  <mergeCells count="6">
    <mergeCell ref="A13:B13"/>
    <mergeCell ref="A1:J1"/>
    <mergeCell ref="A2:B2"/>
    <mergeCell ref="A3:A5"/>
    <mergeCell ref="A6:A8"/>
    <mergeCell ref="A9:A12"/>
  </mergeCells>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8"/>
  <sheetViews>
    <sheetView topLeftCell="A10" zoomScale="80" zoomScaleNormal="80" workbookViewId="0">
      <selection activeCell="AC41" sqref="AC41"/>
    </sheetView>
  </sheetViews>
  <sheetFormatPr defaultRowHeight="15.75" x14ac:dyDescent="0.25"/>
  <cols>
    <col min="1" max="13" width="20.28515625" style="321" customWidth="1"/>
    <col min="14" max="14" width="50.140625" style="321" customWidth="1"/>
    <col min="15" max="15" width="8.42578125" style="321" customWidth="1"/>
    <col min="16" max="27" width="20.28515625" style="321" customWidth="1"/>
    <col min="28" max="28" width="66.42578125" style="321" customWidth="1"/>
    <col min="29" max="29" width="8.28515625" style="321" customWidth="1"/>
    <col min="30" max="256" width="9.140625" style="321"/>
    <col min="257" max="269" width="20.28515625" style="321" customWidth="1"/>
    <col min="270" max="270" width="50.140625" style="321" customWidth="1"/>
    <col min="271" max="271" width="8.42578125" style="321" customWidth="1"/>
    <col min="272" max="283" width="20.28515625" style="321" customWidth="1"/>
    <col min="284" max="284" width="66.42578125" style="321" customWidth="1"/>
    <col min="285" max="285" width="8.28515625" style="321" customWidth="1"/>
    <col min="286" max="512" width="9.140625" style="321"/>
    <col min="513" max="525" width="20.28515625" style="321" customWidth="1"/>
    <col min="526" max="526" width="50.140625" style="321" customWidth="1"/>
    <col min="527" max="527" width="8.42578125" style="321" customWidth="1"/>
    <col min="528" max="539" width="20.28515625" style="321" customWidth="1"/>
    <col min="540" max="540" width="66.42578125" style="321" customWidth="1"/>
    <col min="541" max="541" width="8.28515625" style="321" customWidth="1"/>
    <col min="542" max="768" width="9.140625" style="321"/>
    <col min="769" max="781" width="20.28515625" style="321" customWidth="1"/>
    <col min="782" max="782" width="50.140625" style="321" customWidth="1"/>
    <col min="783" max="783" width="8.42578125" style="321" customWidth="1"/>
    <col min="784" max="795" width="20.28515625" style="321" customWidth="1"/>
    <col min="796" max="796" width="66.42578125" style="321" customWidth="1"/>
    <col min="797" max="797" width="8.28515625" style="321" customWidth="1"/>
    <col min="798" max="1024" width="9.140625" style="321"/>
    <col min="1025" max="1037" width="20.28515625" style="321" customWidth="1"/>
    <col min="1038" max="1038" width="50.140625" style="321" customWidth="1"/>
    <col min="1039" max="1039" width="8.42578125" style="321" customWidth="1"/>
    <col min="1040" max="1051" width="20.28515625" style="321" customWidth="1"/>
    <col min="1052" max="1052" width="66.42578125" style="321" customWidth="1"/>
    <col min="1053" max="1053" width="8.28515625" style="321" customWidth="1"/>
    <col min="1054" max="1280" width="9.140625" style="321"/>
    <col min="1281" max="1293" width="20.28515625" style="321" customWidth="1"/>
    <col min="1294" max="1294" width="50.140625" style="321" customWidth="1"/>
    <col min="1295" max="1295" width="8.42578125" style="321" customWidth="1"/>
    <col min="1296" max="1307" width="20.28515625" style="321" customWidth="1"/>
    <col min="1308" max="1308" width="66.42578125" style="321" customWidth="1"/>
    <col min="1309" max="1309" width="8.28515625" style="321" customWidth="1"/>
    <col min="1310" max="1536" width="9.140625" style="321"/>
    <col min="1537" max="1549" width="20.28515625" style="321" customWidth="1"/>
    <col min="1550" max="1550" width="50.140625" style="321" customWidth="1"/>
    <col min="1551" max="1551" width="8.42578125" style="321" customWidth="1"/>
    <col min="1552" max="1563" width="20.28515625" style="321" customWidth="1"/>
    <col min="1564" max="1564" width="66.42578125" style="321" customWidth="1"/>
    <col min="1565" max="1565" width="8.28515625" style="321" customWidth="1"/>
    <col min="1566" max="1792" width="9.140625" style="321"/>
    <col min="1793" max="1805" width="20.28515625" style="321" customWidth="1"/>
    <col min="1806" max="1806" width="50.140625" style="321" customWidth="1"/>
    <col min="1807" max="1807" width="8.42578125" style="321" customWidth="1"/>
    <col min="1808" max="1819" width="20.28515625" style="321" customWidth="1"/>
    <col min="1820" max="1820" width="66.42578125" style="321" customWidth="1"/>
    <col min="1821" max="1821" width="8.28515625" style="321" customWidth="1"/>
    <col min="1822" max="2048" width="9.140625" style="321"/>
    <col min="2049" max="2061" width="20.28515625" style="321" customWidth="1"/>
    <col min="2062" max="2062" width="50.140625" style="321" customWidth="1"/>
    <col min="2063" max="2063" width="8.42578125" style="321" customWidth="1"/>
    <col min="2064" max="2075" width="20.28515625" style="321" customWidth="1"/>
    <col min="2076" max="2076" width="66.42578125" style="321" customWidth="1"/>
    <col min="2077" max="2077" width="8.28515625" style="321" customWidth="1"/>
    <col min="2078" max="2304" width="9.140625" style="321"/>
    <col min="2305" max="2317" width="20.28515625" style="321" customWidth="1"/>
    <col min="2318" max="2318" width="50.140625" style="321" customWidth="1"/>
    <col min="2319" max="2319" width="8.42578125" style="321" customWidth="1"/>
    <col min="2320" max="2331" width="20.28515625" style="321" customWidth="1"/>
    <col min="2332" max="2332" width="66.42578125" style="321" customWidth="1"/>
    <col min="2333" max="2333" width="8.28515625" style="321" customWidth="1"/>
    <col min="2334" max="2560" width="9.140625" style="321"/>
    <col min="2561" max="2573" width="20.28515625" style="321" customWidth="1"/>
    <col min="2574" max="2574" width="50.140625" style="321" customWidth="1"/>
    <col min="2575" max="2575" width="8.42578125" style="321" customWidth="1"/>
    <col min="2576" max="2587" width="20.28515625" style="321" customWidth="1"/>
    <col min="2588" max="2588" width="66.42578125" style="321" customWidth="1"/>
    <col min="2589" max="2589" width="8.28515625" style="321" customWidth="1"/>
    <col min="2590" max="2816" width="9.140625" style="321"/>
    <col min="2817" max="2829" width="20.28515625" style="321" customWidth="1"/>
    <col min="2830" max="2830" width="50.140625" style="321" customWidth="1"/>
    <col min="2831" max="2831" width="8.42578125" style="321" customWidth="1"/>
    <col min="2832" max="2843" width="20.28515625" style="321" customWidth="1"/>
    <col min="2844" max="2844" width="66.42578125" style="321" customWidth="1"/>
    <col min="2845" max="2845" width="8.28515625" style="321" customWidth="1"/>
    <col min="2846" max="3072" width="9.140625" style="321"/>
    <col min="3073" max="3085" width="20.28515625" style="321" customWidth="1"/>
    <col min="3086" max="3086" width="50.140625" style="321" customWidth="1"/>
    <col min="3087" max="3087" width="8.42578125" style="321" customWidth="1"/>
    <col min="3088" max="3099" width="20.28515625" style="321" customWidth="1"/>
    <col min="3100" max="3100" width="66.42578125" style="321" customWidth="1"/>
    <col min="3101" max="3101" width="8.28515625" style="321" customWidth="1"/>
    <col min="3102" max="3328" width="9.140625" style="321"/>
    <col min="3329" max="3341" width="20.28515625" style="321" customWidth="1"/>
    <col min="3342" max="3342" width="50.140625" style="321" customWidth="1"/>
    <col min="3343" max="3343" width="8.42578125" style="321" customWidth="1"/>
    <col min="3344" max="3355" width="20.28515625" style="321" customWidth="1"/>
    <col min="3356" max="3356" width="66.42578125" style="321" customWidth="1"/>
    <col min="3357" max="3357" width="8.28515625" style="321" customWidth="1"/>
    <col min="3358" max="3584" width="9.140625" style="321"/>
    <col min="3585" max="3597" width="20.28515625" style="321" customWidth="1"/>
    <col min="3598" max="3598" width="50.140625" style="321" customWidth="1"/>
    <col min="3599" max="3599" width="8.42578125" style="321" customWidth="1"/>
    <col min="3600" max="3611" width="20.28515625" style="321" customWidth="1"/>
    <col min="3612" max="3612" width="66.42578125" style="321" customWidth="1"/>
    <col min="3613" max="3613" width="8.28515625" style="321" customWidth="1"/>
    <col min="3614" max="3840" width="9.140625" style="321"/>
    <col min="3841" max="3853" width="20.28515625" style="321" customWidth="1"/>
    <col min="3854" max="3854" width="50.140625" style="321" customWidth="1"/>
    <col min="3855" max="3855" width="8.42578125" style="321" customWidth="1"/>
    <col min="3856" max="3867" width="20.28515625" style="321" customWidth="1"/>
    <col min="3868" max="3868" width="66.42578125" style="321" customWidth="1"/>
    <col min="3869" max="3869" width="8.28515625" style="321" customWidth="1"/>
    <col min="3870" max="4096" width="9.140625" style="321"/>
    <col min="4097" max="4109" width="20.28515625" style="321" customWidth="1"/>
    <col min="4110" max="4110" width="50.140625" style="321" customWidth="1"/>
    <col min="4111" max="4111" width="8.42578125" style="321" customWidth="1"/>
    <col min="4112" max="4123" width="20.28515625" style="321" customWidth="1"/>
    <col min="4124" max="4124" width="66.42578125" style="321" customWidth="1"/>
    <col min="4125" max="4125" width="8.28515625" style="321" customWidth="1"/>
    <col min="4126" max="4352" width="9.140625" style="321"/>
    <col min="4353" max="4365" width="20.28515625" style="321" customWidth="1"/>
    <col min="4366" max="4366" width="50.140625" style="321" customWidth="1"/>
    <col min="4367" max="4367" width="8.42578125" style="321" customWidth="1"/>
    <col min="4368" max="4379" width="20.28515625" style="321" customWidth="1"/>
    <col min="4380" max="4380" width="66.42578125" style="321" customWidth="1"/>
    <col min="4381" max="4381" width="8.28515625" style="321" customWidth="1"/>
    <col min="4382" max="4608" width="9.140625" style="321"/>
    <col min="4609" max="4621" width="20.28515625" style="321" customWidth="1"/>
    <col min="4622" max="4622" width="50.140625" style="321" customWidth="1"/>
    <col min="4623" max="4623" width="8.42578125" style="321" customWidth="1"/>
    <col min="4624" max="4635" width="20.28515625" style="321" customWidth="1"/>
    <col min="4636" max="4636" width="66.42578125" style="321" customWidth="1"/>
    <col min="4637" max="4637" width="8.28515625" style="321" customWidth="1"/>
    <col min="4638" max="4864" width="9.140625" style="321"/>
    <col min="4865" max="4877" width="20.28515625" style="321" customWidth="1"/>
    <col min="4878" max="4878" width="50.140625" style="321" customWidth="1"/>
    <col min="4879" max="4879" width="8.42578125" style="321" customWidth="1"/>
    <col min="4880" max="4891" width="20.28515625" style="321" customWidth="1"/>
    <col min="4892" max="4892" width="66.42578125" style="321" customWidth="1"/>
    <col min="4893" max="4893" width="8.28515625" style="321" customWidth="1"/>
    <col min="4894" max="5120" width="9.140625" style="321"/>
    <col min="5121" max="5133" width="20.28515625" style="321" customWidth="1"/>
    <col min="5134" max="5134" width="50.140625" style="321" customWidth="1"/>
    <col min="5135" max="5135" width="8.42578125" style="321" customWidth="1"/>
    <col min="5136" max="5147" width="20.28515625" style="321" customWidth="1"/>
    <col min="5148" max="5148" width="66.42578125" style="321" customWidth="1"/>
    <col min="5149" max="5149" width="8.28515625" style="321" customWidth="1"/>
    <col min="5150" max="5376" width="9.140625" style="321"/>
    <col min="5377" max="5389" width="20.28515625" style="321" customWidth="1"/>
    <col min="5390" max="5390" width="50.140625" style="321" customWidth="1"/>
    <col min="5391" max="5391" width="8.42578125" style="321" customWidth="1"/>
    <col min="5392" max="5403" width="20.28515625" style="321" customWidth="1"/>
    <col min="5404" max="5404" width="66.42578125" style="321" customWidth="1"/>
    <col min="5405" max="5405" width="8.28515625" style="321" customWidth="1"/>
    <col min="5406" max="5632" width="9.140625" style="321"/>
    <col min="5633" max="5645" width="20.28515625" style="321" customWidth="1"/>
    <col min="5646" max="5646" width="50.140625" style="321" customWidth="1"/>
    <col min="5647" max="5647" width="8.42578125" style="321" customWidth="1"/>
    <col min="5648" max="5659" width="20.28515625" style="321" customWidth="1"/>
    <col min="5660" max="5660" width="66.42578125" style="321" customWidth="1"/>
    <col min="5661" max="5661" width="8.28515625" style="321" customWidth="1"/>
    <col min="5662" max="5888" width="9.140625" style="321"/>
    <col min="5889" max="5901" width="20.28515625" style="321" customWidth="1"/>
    <col min="5902" max="5902" width="50.140625" style="321" customWidth="1"/>
    <col min="5903" max="5903" width="8.42578125" style="321" customWidth="1"/>
    <col min="5904" max="5915" width="20.28515625" style="321" customWidth="1"/>
    <col min="5916" max="5916" width="66.42578125" style="321" customWidth="1"/>
    <col min="5917" max="5917" width="8.28515625" style="321" customWidth="1"/>
    <col min="5918" max="6144" width="9.140625" style="321"/>
    <col min="6145" max="6157" width="20.28515625" style="321" customWidth="1"/>
    <col min="6158" max="6158" width="50.140625" style="321" customWidth="1"/>
    <col min="6159" max="6159" width="8.42578125" style="321" customWidth="1"/>
    <col min="6160" max="6171" width="20.28515625" style="321" customWidth="1"/>
    <col min="6172" max="6172" width="66.42578125" style="321" customWidth="1"/>
    <col min="6173" max="6173" width="8.28515625" style="321" customWidth="1"/>
    <col min="6174" max="6400" width="9.140625" style="321"/>
    <col min="6401" max="6413" width="20.28515625" style="321" customWidth="1"/>
    <col min="6414" max="6414" width="50.140625" style="321" customWidth="1"/>
    <col min="6415" max="6415" width="8.42578125" style="321" customWidth="1"/>
    <col min="6416" max="6427" width="20.28515625" style="321" customWidth="1"/>
    <col min="6428" max="6428" width="66.42578125" style="321" customWidth="1"/>
    <col min="6429" max="6429" width="8.28515625" style="321" customWidth="1"/>
    <col min="6430" max="6656" width="9.140625" style="321"/>
    <col min="6657" max="6669" width="20.28515625" style="321" customWidth="1"/>
    <col min="6670" max="6670" width="50.140625" style="321" customWidth="1"/>
    <col min="6671" max="6671" width="8.42578125" style="321" customWidth="1"/>
    <col min="6672" max="6683" width="20.28515625" style="321" customWidth="1"/>
    <col min="6684" max="6684" width="66.42578125" style="321" customWidth="1"/>
    <col min="6685" max="6685" width="8.28515625" style="321" customWidth="1"/>
    <col min="6686" max="6912" width="9.140625" style="321"/>
    <col min="6913" max="6925" width="20.28515625" style="321" customWidth="1"/>
    <col min="6926" max="6926" width="50.140625" style="321" customWidth="1"/>
    <col min="6927" max="6927" width="8.42578125" style="321" customWidth="1"/>
    <col min="6928" max="6939" width="20.28515625" style="321" customWidth="1"/>
    <col min="6940" max="6940" width="66.42578125" style="321" customWidth="1"/>
    <col min="6941" max="6941" width="8.28515625" style="321" customWidth="1"/>
    <col min="6942" max="7168" width="9.140625" style="321"/>
    <col min="7169" max="7181" width="20.28515625" style="321" customWidth="1"/>
    <col min="7182" max="7182" width="50.140625" style="321" customWidth="1"/>
    <col min="7183" max="7183" width="8.42578125" style="321" customWidth="1"/>
    <col min="7184" max="7195" width="20.28515625" style="321" customWidth="1"/>
    <col min="7196" max="7196" width="66.42578125" style="321" customWidth="1"/>
    <col min="7197" max="7197" width="8.28515625" style="321" customWidth="1"/>
    <col min="7198" max="7424" width="9.140625" style="321"/>
    <col min="7425" max="7437" width="20.28515625" style="321" customWidth="1"/>
    <col min="7438" max="7438" width="50.140625" style="321" customWidth="1"/>
    <col min="7439" max="7439" width="8.42578125" style="321" customWidth="1"/>
    <col min="7440" max="7451" width="20.28515625" style="321" customWidth="1"/>
    <col min="7452" max="7452" width="66.42578125" style="321" customWidth="1"/>
    <col min="7453" max="7453" width="8.28515625" style="321" customWidth="1"/>
    <col min="7454" max="7680" width="9.140625" style="321"/>
    <col min="7681" max="7693" width="20.28515625" style="321" customWidth="1"/>
    <col min="7694" max="7694" width="50.140625" style="321" customWidth="1"/>
    <col min="7695" max="7695" width="8.42578125" style="321" customWidth="1"/>
    <col min="7696" max="7707" width="20.28515625" style="321" customWidth="1"/>
    <col min="7708" max="7708" width="66.42578125" style="321" customWidth="1"/>
    <col min="7709" max="7709" width="8.28515625" style="321" customWidth="1"/>
    <col min="7710" max="7936" width="9.140625" style="321"/>
    <col min="7937" max="7949" width="20.28515625" style="321" customWidth="1"/>
    <col min="7950" max="7950" width="50.140625" style="321" customWidth="1"/>
    <col min="7951" max="7951" width="8.42578125" style="321" customWidth="1"/>
    <col min="7952" max="7963" width="20.28515625" style="321" customWidth="1"/>
    <col min="7964" max="7964" width="66.42578125" style="321" customWidth="1"/>
    <col min="7965" max="7965" width="8.28515625" style="321" customWidth="1"/>
    <col min="7966" max="8192" width="9.140625" style="321"/>
    <col min="8193" max="8205" width="20.28515625" style="321" customWidth="1"/>
    <col min="8206" max="8206" width="50.140625" style="321" customWidth="1"/>
    <col min="8207" max="8207" width="8.42578125" style="321" customWidth="1"/>
    <col min="8208" max="8219" width="20.28515625" style="321" customWidth="1"/>
    <col min="8220" max="8220" width="66.42578125" style="321" customWidth="1"/>
    <col min="8221" max="8221" width="8.28515625" style="321" customWidth="1"/>
    <col min="8222" max="8448" width="9.140625" style="321"/>
    <col min="8449" max="8461" width="20.28515625" style="321" customWidth="1"/>
    <col min="8462" max="8462" width="50.140625" style="321" customWidth="1"/>
    <col min="8463" max="8463" width="8.42578125" style="321" customWidth="1"/>
    <col min="8464" max="8475" width="20.28515625" style="321" customWidth="1"/>
    <col min="8476" max="8476" width="66.42578125" style="321" customWidth="1"/>
    <col min="8477" max="8477" width="8.28515625" style="321" customWidth="1"/>
    <col min="8478" max="8704" width="9.140625" style="321"/>
    <col min="8705" max="8717" width="20.28515625" style="321" customWidth="1"/>
    <col min="8718" max="8718" width="50.140625" style="321" customWidth="1"/>
    <col min="8719" max="8719" width="8.42578125" style="321" customWidth="1"/>
    <col min="8720" max="8731" width="20.28515625" style="321" customWidth="1"/>
    <col min="8732" max="8732" width="66.42578125" style="321" customWidth="1"/>
    <col min="8733" max="8733" width="8.28515625" style="321" customWidth="1"/>
    <col min="8734" max="8960" width="9.140625" style="321"/>
    <col min="8961" max="8973" width="20.28515625" style="321" customWidth="1"/>
    <col min="8974" max="8974" width="50.140625" style="321" customWidth="1"/>
    <col min="8975" max="8975" width="8.42578125" style="321" customWidth="1"/>
    <col min="8976" max="8987" width="20.28515625" style="321" customWidth="1"/>
    <col min="8988" max="8988" width="66.42578125" style="321" customWidth="1"/>
    <col min="8989" max="8989" width="8.28515625" style="321" customWidth="1"/>
    <col min="8990" max="9216" width="9.140625" style="321"/>
    <col min="9217" max="9229" width="20.28515625" style="321" customWidth="1"/>
    <col min="9230" max="9230" width="50.140625" style="321" customWidth="1"/>
    <col min="9231" max="9231" width="8.42578125" style="321" customWidth="1"/>
    <col min="9232" max="9243" width="20.28515625" style="321" customWidth="1"/>
    <col min="9244" max="9244" width="66.42578125" style="321" customWidth="1"/>
    <col min="9245" max="9245" width="8.28515625" style="321" customWidth="1"/>
    <col min="9246" max="9472" width="9.140625" style="321"/>
    <col min="9473" max="9485" width="20.28515625" style="321" customWidth="1"/>
    <col min="9486" max="9486" width="50.140625" style="321" customWidth="1"/>
    <col min="9487" max="9487" width="8.42578125" style="321" customWidth="1"/>
    <col min="9488" max="9499" width="20.28515625" style="321" customWidth="1"/>
    <col min="9500" max="9500" width="66.42578125" style="321" customWidth="1"/>
    <col min="9501" max="9501" width="8.28515625" style="321" customWidth="1"/>
    <col min="9502" max="9728" width="9.140625" style="321"/>
    <col min="9729" max="9741" width="20.28515625" style="321" customWidth="1"/>
    <col min="9742" max="9742" width="50.140625" style="321" customWidth="1"/>
    <col min="9743" max="9743" width="8.42578125" style="321" customWidth="1"/>
    <col min="9744" max="9755" width="20.28515625" style="321" customWidth="1"/>
    <col min="9756" max="9756" width="66.42578125" style="321" customWidth="1"/>
    <col min="9757" max="9757" width="8.28515625" style="321" customWidth="1"/>
    <col min="9758" max="9984" width="9.140625" style="321"/>
    <col min="9985" max="9997" width="20.28515625" style="321" customWidth="1"/>
    <col min="9998" max="9998" width="50.140625" style="321" customWidth="1"/>
    <col min="9999" max="9999" width="8.42578125" style="321" customWidth="1"/>
    <col min="10000" max="10011" width="20.28515625" style="321" customWidth="1"/>
    <col min="10012" max="10012" width="66.42578125" style="321" customWidth="1"/>
    <col min="10013" max="10013" width="8.28515625" style="321" customWidth="1"/>
    <col min="10014" max="10240" width="9.140625" style="321"/>
    <col min="10241" max="10253" width="20.28515625" style="321" customWidth="1"/>
    <col min="10254" max="10254" width="50.140625" style="321" customWidth="1"/>
    <col min="10255" max="10255" width="8.42578125" style="321" customWidth="1"/>
    <col min="10256" max="10267" width="20.28515625" style="321" customWidth="1"/>
    <col min="10268" max="10268" width="66.42578125" style="321" customWidth="1"/>
    <col min="10269" max="10269" width="8.28515625" style="321" customWidth="1"/>
    <col min="10270" max="10496" width="9.140625" style="321"/>
    <col min="10497" max="10509" width="20.28515625" style="321" customWidth="1"/>
    <col min="10510" max="10510" width="50.140625" style="321" customWidth="1"/>
    <col min="10511" max="10511" width="8.42578125" style="321" customWidth="1"/>
    <col min="10512" max="10523" width="20.28515625" style="321" customWidth="1"/>
    <col min="10524" max="10524" width="66.42578125" style="321" customWidth="1"/>
    <col min="10525" max="10525" width="8.28515625" style="321" customWidth="1"/>
    <col min="10526" max="10752" width="9.140625" style="321"/>
    <col min="10753" max="10765" width="20.28515625" style="321" customWidth="1"/>
    <col min="10766" max="10766" width="50.140625" style="321" customWidth="1"/>
    <col min="10767" max="10767" width="8.42578125" style="321" customWidth="1"/>
    <col min="10768" max="10779" width="20.28515625" style="321" customWidth="1"/>
    <col min="10780" max="10780" width="66.42578125" style="321" customWidth="1"/>
    <col min="10781" max="10781" width="8.28515625" style="321" customWidth="1"/>
    <col min="10782" max="11008" width="9.140625" style="321"/>
    <col min="11009" max="11021" width="20.28515625" style="321" customWidth="1"/>
    <col min="11022" max="11022" width="50.140625" style="321" customWidth="1"/>
    <col min="11023" max="11023" width="8.42578125" style="321" customWidth="1"/>
    <col min="11024" max="11035" width="20.28515625" style="321" customWidth="1"/>
    <col min="11036" max="11036" width="66.42578125" style="321" customWidth="1"/>
    <col min="11037" max="11037" width="8.28515625" style="321" customWidth="1"/>
    <col min="11038" max="11264" width="9.140625" style="321"/>
    <col min="11265" max="11277" width="20.28515625" style="321" customWidth="1"/>
    <col min="11278" max="11278" width="50.140625" style="321" customWidth="1"/>
    <col min="11279" max="11279" width="8.42578125" style="321" customWidth="1"/>
    <col min="11280" max="11291" width="20.28515625" style="321" customWidth="1"/>
    <col min="11292" max="11292" width="66.42578125" style="321" customWidth="1"/>
    <col min="11293" max="11293" width="8.28515625" style="321" customWidth="1"/>
    <col min="11294" max="11520" width="9.140625" style="321"/>
    <col min="11521" max="11533" width="20.28515625" style="321" customWidth="1"/>
    <col min="11534" max="11534" width="50.140625" style="321" customWidth="1"/>
    <col min="11535" max="11535" width="8.42578125" style="321" customWidth="1"/>
    <col min="11536" max="11547" width="20.28515625" style="321" customWidth="1"/>
    <col min="11548" max="11548" width="66.42578125" style="321" customWidth="1"/>
    <col min="11549" max="11549" width="8.28515625" style="321" customWidth="1"/>
    <col min="11550" max="11776" width="9.140625" style="321"/>
    <col min="11777" max="11789" width="20.28515625" style="321" customWidth="1"/>
    <col min="11790" max="11790" width="50.140625" style="321" customWidth="1"/>
    <col min="11791" max="11791" width="8.42578125" style="321" customWidth="1"/>
    <col min="11792" max="11803" width="20.28515625" style="321" customWidth="1"/>
    <col min="11804" max="11804" width="66.42578125" style="321" customWidth="1"/>
    <col min="11805" max="11805" width="8.28515625" style="321" customWidth="1"/>
    <col min="11806" max="12032" width="9.140625" style="321"/>
    <col min="12033" max="12045" width="20.28515625" style="321" customWidth="1"/>
    <col min="12046" max="12046" width="50.140625" style="321" customWidth="1"/>
    <col min="12047" max="12047" width="8.42578125" style="321" customWidth="1"/>
    <col min="12048" max="12059" width="20.28515625" style="321" customWidth="1"/>
    <col min="12060" max="12060" width="66.42578125" style="321" customWidth="1"/>
    <col min="12061" max="12061" width="8.28515625" style="321" customWidth="1"/>
    <col min="12062" max="12288" width="9.140625" style="321"/>
    <col min="12289" max="12301" width="20.28515625" style="321" customWidth="1"/>
    <col min="12302" max="12302" width="50.140625" style="321" customWidth="1"/>
    <col min="12303" max="12303" width="8.42578125" style="321" customWidth="1"/>
    <col min="12304" max="12315" width="20.28515625" style="321" customWidth="1"/>
    <col min="12316" max="12316" width="66.42578125" style="321" customWidth="1"/>
    <col min="12317" max="12317" width="8.28515625" style="321" customWidth="1"/>
    <col min="12318" max="12544" width="9.140625" style="321"/>
    <col min="12545" max="12557" width="20.28515625" style="321" customWidth="1"/>
    <col min="12558" max="12558" width="50.140625" style="321" customWidth="1"/>
    <col min="12559" max="12559" width="8.42578125" style="321" customWidth="1"/>
    <col min="12560" max="12571" width="20.28515625" style="321" customWidth="1"/>
    <col min="12572" max="12572" width="66.42578125" style="321" customWidth="1"/>
    <col min="12573" max="12573" width="8.28515625" style="321" customWidth="1"/>
    <col min="12574" max="12800" width="9.140625" style="321"/>
    <col min="12801" max="12813" width="20.28515625" style="321" customWidth="1"/>
    <col min="12814" max="12814" width="50.140625" style="321" customWidth="1"/>
    <col min="12815" max="12815" width="8.42578125" style="321" customWidth="1"/>
    <col min="12816" max="12827" width="20.28515625" style="321" customWidth="1"/>
    <col min="12828" max="12828" width="66.42578125" style="321" customWidth="1"/>
    <col min="12829" max="12829" width="8.28515625" style="321" customWidth="1"/>
    <col min="12830" max="13056" width="9.140625" style="321"/>
    <col min="13057" max="13069" width="20.28515625" style="321" customWidth="1"/>
    <col min="13070" max="13070" width="50.140625" style="321" customWidth="1"/>
    <col min="13071" max="13071" width="8.42578125" style="321" customWidth="1"/>
    <col min="13072" max="13083" width="20.28515625" style="321" customWidth="1"/>
    <col min="13084" max="13084" width="66.42578125" style="321" customWidth="1"/>
    <col min="13085" max="13085" width="8.28515625" style="321" customWidth="1"/>
    <col min="13086" max="13312" width="9.140625" style="321"/>
    <col min="13313" max="13325" width="20.28515625" style="321" customWidth="1"/>
    <col min="13326" max="13326" width="50.140625" style="321" customWidth="1"/>
    <col min="13327" max="13327" width="8.42578125" style="321" customWidth="1"/>
    <col min="13328" max="13339" width="20.28515625" style="321" customWidth="1"/>
    <col min="13340" max="13340" width="66.42578125" style="321" customWidth="1"/>
    <col min="13341" max="13341" width="8.28515625" style="321" customWidth="1"/>
    <col min="13342" max="13568" width="9.140625" style="321"/>
    <col min="13569" max="13581" width="20.28515625" style="321" customWidth="1"/>
    <col min="13582" max="13582" width="50.140625" style="321" customWidth="1"/>
    <col min="13583" max="13583" width="8.42578125" style="321" customWidth="1"/>
    <col min="13584" max="13595" width="20.28515625" style="321" customWidth="1"/>
    <col min="13596" max="13596" width="66.42578125" style="321" customWidth="1"/>
    <col min="13597" max="13597" width="8.28515625" style="321" customWidth="1"/>
    <col min="13598" max="13824" width="9.140625" style="321"/>
    <col min="13825" max="13837" width="20.28515625" style="321" customWidth="1"/>
    <col min="13838" max="13838" width="50.140625" style="321" customWidth="1"/>
    <col min="13839" max="13839" width="8.42578125" style="321" customWidth="1"/>
    <col min="13840" max="13851" width="20.28515625" style="321" customWidth="1"/>
    <col min="13852" max="13852" width="66.42578125" style="321" customWidth="1"/>
    <col min="13853" max="13853" width="8.28515625" style="321" customWidth="1"/>
    <col min="13854" max="14080" width="9.140625" style="321"/>
    <col min="14081" max="14093" width="20.28515625" style="321" customWidth="1"/>
    <col min="14094" max="14094" width="50.140625" style="321" customWidth="1"/>
    <col min="14095" max="14095" width="8.42578125" style="321" customWidth="1"/>
    <col min="14096" max="14107" width="20.28515625" style="321" customWidth="1"/>
    <col min="14108" max="14108" width="66.42578125" style="321" customWidth="1"/>
    <col min="14109" max="14109" width="8.28515625" style="321" customWidth="1"/>
    <col min="14110" max="14336" width="9.140625" style="321"/>
    <col min="14337" max="14349" width="20.28515625" style="321" customWidth="1"/>
    <col min="14350" max="14350" width="50.140625" style="321" customWidth="1"/>
    <col min="14351" max="14351" width="8.42578125" style="321" customWidth="1"/>
    <col min="14352" max="14363" width="20.28515625" style="321" customWidth="1"/>
    <col min="14364" max="14364" width="66.42578125" style="321" customWidth="1"/>
    <col min="14365" max="14365" width="8.28515625" style="321" customWidth="1"/>
    <col min="14366" max="14592" width="9.140625" style="321"/>
    <col min="14593" max="14605" width="20.28515625" style="321" customWidth="1"/>
    <col min="14606" max="14606" width="50.140625" style="321" customWidth="1"/>
    <col min="14607" max="14607" width="8.42578125" style="321" customWidth="1"/>
    <col min="14608" max="14619" width="20.28515625" style="321" customWidth="1"/>
    <col min="14620" max="14620" width="66.42578125" style="321" customWidth="1"/>
    <col min="14621" max="14621" width="8.28515625" style="321" customWidth="1"/>
    <col min="14622" max="14848" width="9.140625" style="321"/>
    <col min="14849" max="14861" width="20.28515625" style="321" customWidth="1"/>
    <col min="14862" max="14862" width="50.140625" style="321" customWidth="1"/>
    <col min="14863" max="14863" width="8.42578125" style="321" customWidth="1"/>
    <col min="14864" max="14875" width="20.28515625" style="321" customWidth="1"/>
    <col min="14876" max="14876" width="66.42578125" style="321" customWidth="1"/>
    <col min="14877" max="14877" width="8.28515625" style="321" customWidth="1"/>
    <col min="14878" max="15104" width="9.140625" style="321"/>
    <col min="15105" max="15117" width="20.28515625" style="321" customWidth="1"/>
    <col min="15118" max="15118" width="50.140625" style="321" customWidth="1"/>
    <col min="15119" max="15119" width="8.42578125" style="321" customWidth="1"/>
    <col min="15120" max="15131" width="20.28515625" style="321" customWidth="1"/>
    <col min="15132" max="15132" width="66.42578125" style="321" customWidth="1"/>
    <col min="15133" max="15133" width="8.28515625" style="321" customWidth="1"/>
    <col min="15134" max="15360" width="9.140625" style="321"/>
    <col min="15361" max="15373" width="20.28515625" style="321" customWidth="1"/>
    <col min="15374" max="15374" width="50.140625" style="321" customWidth="1"/>
    <col min="15375" max="15375" width="8.42578125" style="321" customWidth="1"/>
    <col min="15376" max="15387" width="20.28515625" style="321" customWidth="1"/>
    <col min="15388" max="15388" width="66.42578125" style="321" customWidth="1"/>
    <col min="15389" max="15389" width="8.28515625" style="321" customWidth="1"/>
    <col min="15390" max="15616" width="9.140625" style="321"/>
    <col min="15617" max="15629" width="20.28515625" style="321" customWidth="1"/>
    <col min="15630" max="15630" width="50.140625" style="321" customWidth="1"/>
    <col min="15631" max="15631" width="8.42578125" style="321" customWidth="1"/>
    <col min="15632" max="15643" width="20.28515625" style="321" customWidth="1"/>
    <col min="15644" max="15644" width="66.42578125" style="321" customWidth="1"/>
    <col min="15645" max="15645" width="8.28515625" style="321" customWidth="1"/>
    <col min="15646" max="15872" width="9.140625" style="321"/>
    <col min="15873" max="15885" width="20.28515625" style="321" customWidth="1"/>
    <col min="15886" max="15886" width="50.140625" style="321" customWidth="1"/>
    <col min="15887" max="15887" width="8.42578125" style="321" customWidth="1"/>
    <col min="15888" max="15899" width="20.28515625" style="321" customWidth="1"/>
    <col min="15900" max="15900" width="66.42578125" style="321" customWidth="1"/>
    <col min="15901" max="15901" width="8.28515625" style="321" customWidth="1"/>
    <col min="15902" max="16128" width="9.140625" style="321"/>
    <col min="16129" max="16141" width="20.28515625" style="321" customWidth="1"/>
    <col min="16142" max="16142" width="50.140625" style="321" customWidth="1"/>
    <col min="16143" max="16143" width="8.42578125" style="321" customWidth="1"/>
    <col min="16144" max="16155" width="20.28515625" style="321" customWidth="1"/>
    <col min="16156" max="16156" width="66.42578125" style="321" customWidth="1"/>
    <col min="16157" max="16157" width="8.28515625" style="321" customWidth="1"/>
    <col min="16158" max="16384" width="9.140625" style="321"/>
  </cols>
  <sheetData>
    <row r="1" spans="1:29" x14ac:dyDescent="0.25">
      <c r="A1" s="322" t="s">
        <v>257</v>
      </c>
      <c r="P1" s="322" t="s">
        <v>257</v>
      </c>
    </row>
    <row r="2" spans="1:29" ht="28.5" customHeight="1" x14ac:dyDescent="0.25">
      <c r="A2" s="584" t="s">
        <v>484</v>
      </c>
      <c r="B2" s="584"/>
      <c r="C2" s="584"/>
      <c r="D2" s="584"/>
      <c r="E2" s="584"/>
      <c r="F2" s="584"/>
      <c r="G2" s="584"/>
      <c r="H2" s="584"/>
      <c r="I2" s="584"/>
      <c r="J2" s="584"/>
      <c r="K2" s="584"/>
      <c r="L2" s="584"/>
      <c r="M2" s="584"/>
      <c r="N2" s="584"/>
      <c r="O2" s="584"/>
      <c r="P2" s="584" t="s">
        <v>485</v>
      </c>
      <c r="Q2" s="584"/>
      <c r="R2" s="584"/>
      <c r="S2" s="584"/>
      <c r="T2" s="584"/>
      <c r="U2" s="584"/>
      <c r="V2" s="584"/>
      <c r="W2" s="584"/>
      <c r="X2" s="584"/>
      <c r="Y2" s="584"/>
      <c r="Z2" s="584"/>
      <c r="AA2" s="584"/>
      <c r="AB2" s="584"/>
      <c r="AC2" s="584"/>
    </row>
    <row r="3" spans="1:29" ht="26.1" customHeight="1" thickBot="1" x14ac:dyDescent="0.3">
      <c r="A3" s="585" t="s">
        <v>337</v>
      </c>
      <c r="B3" s="585"/>
      <c r="C3" s="585"/>
      <c r="D3" s="322" t="s">
        <v>259</v>
      </c>
      <c r="E3" s="323"/>
      <c r="F3" s="323"/>
      <c r="G3" s="323"/>
      <c r="H3" s="323"/>
      <c r="I3" s="323"/>
      <c r="J3" s="323"/>
      <c r="K3" s="323"/>
      <c r="L3" s="323"/>
      <c r="M3" s="323"/>
      <c r="N3" s="323"/>
      <c r="O3" s="323"/>
      <c r="P3" s="585" t="s">
        <v>337</v>
      </c>
      <c r="Q3" s="585"/>
      <c r="R3" s="585"/>
      <c r="S3" s="322" t="s">
        <v>260</v>
      </c>
      <c r="T3" s="322"/>
      <c r="U3" s="323"/>
      <c r="V3" s="323"/>
      <c r="W3" s="323"/>
      <c r="X3" s="323"/>
      <c r="Y3" s="323"/>
      <c r="Z3" s="323"/>
      <c r="AA3" s="323"/>
      <c r="AB3" s="323"/>
      <c r="AC3" s="323"/>
    </row>
    <row r="4" spans="1:29" ht="26.1" customHeight="1" x14ac:dyDescent="0.25">
      <c r="A4" s="575" t="s">
        <v>261</v>
      </c>
      <c r="B4" s="572" t="s">
        <v>23</v>
      </c>
      <c r="C4" s="573"/>
      <c r="D4" s="574"/>
      <c r="E4" s="575" t="s">
        <v>262</v>
      </c>
      <c r="F4" s="572" t="s">
        <v>144</v>
      </c>
      <c r="G4" s="573"/>
      <c r="H4" s="573"/>
      <c r="I4" s="574"/>
      <c r="J4" s="572" t="s">
        <v>263</v>
      </c>
      <c r="K4" s="573"/>
      <c r="L4" s="573"/>
      <c r="M4" s="574"/>
      <c r="N4" s="575" t="s">
        <v>264</v>
      </c>
      <c r="O4" s="569" t="s">
        <v>235</v>
      </c>
      <c r="P4" s="572" t="s">
        <v>265</v>
      </c>
      <c r="Q4" s="573"/>
      <c r="R4" s="573"/>
      <c r="S4" s="574"/>
      <c r="T4" s="572" t="s">
        <v>266</v>
      </c>
      <c r="U4" s="573"/>
      <c r="V4" s="573"/>
      <c r="W4" s="574"/>
      <c r="X4" s="572" t="s">
        <v>267</v>
      </c>
      <c r="Y4" s="573"/>
      <c r="Z4" s="573"/>
      <c r="AA4" s="574"/>
      <c r="AB4" s="575" t="s">
        <v>264</v>
      </c>
      <c r="AC4" s="578" t="s">
        <v>235</v>
      </c>
    </row>
    <row r="5" spans="1:29" ht="26.1" customHeight="1" thickBot="1" x14ac:dyDescent="0.3">
      <c r="A5" s="576"/>
      <c r="B5" s="581"/>
      <c r="C5" s="582"/>
      <c r="D5" s="583"/>
      <c r="E5" s="576"/>
      <c r="F5" s="581" t="s">
        <v>268</v>
      </c>
      <c r="G5" s="582"/>
      <c r="H5" s="582"/>
      <c r="I5" s="583"/>
      <c r="J5" s="581" t="s">
        <v>269</v>
      </c>
      <c r="K5" s="582"/>
      <c r="L5" s="582"/>
      <c r="M5" s="583"/>
      <c r="N5" s="576"/>
      <c r="O5" s="570"/>
      <c r="P5" s="581" t="s">
        <v>270</v>
      </c>
      <c r="Q5" s="582"/>
      <c r="R5" s="582"/>
      <c r="S5" s="583"/>
      <c r="T5" s="581" t="s">
        <v>271</v>
      </c>
      <c r="U5" s="582"/>
      <c r="V5" s="582"/>
      <c r="W5" s="583"/>
      <c r="X5" s="581" t="s">
        <v>272</v>
      </c>
      <c r="Y5" s="582"/>
      <c r="Z5" s="582"/>
      <c r="AA5" s="583"/>
      <c r="AB5" s="576"/>
      <c r="AC5" s="579"/>
    </row>
    <row r="6" spans="1:29" ht="26.1" customHeight="1" thickBot="1" x14ac:dyDescent="0.3">
      <c r="A6" s="577"/>
      <c r="B6" s="419" t="s">
        <v>273</v>
      </c>
      <c r="C6" s="419" t="s">
        <v>274</v>
      </c>
      <c r="D6" s="419" t="s">
        <v>275</v>
      </c>
      <c r="E6" s="577"/>
      <c r="F6" s="420" t="s">
        <v>23</v>
      </c>
      <c r="G6" s="420" t="s">
        <v>273</v>
      </c>
      <c r="H6" s="420" t="s">
        <v>274</v>
      </c>
      <c r="I6" s="420" t="s">
        <v>275</v>
      </c>
      <c r="J6" s="420" t="s">
        <v>23</v>
      </c>
      <c r="K6" s="420" t="s">
        <v>273</v>
      </c>
      <c r="L6" s="420" t="s">
        <v>274</v>
      </c>
      <c r="M6" s="420" t="s">
        <v>275</v>
      </c>
      <c r="N6" s="577"/>
      <c r="O6" s="571"/>
      <c r="P6" s="419" t="s">
        <v>23</v>
      </c>
      <c r="Q6" s="420" t="s">
        <v>273</v>
      </c>
      <c r="R6" s="420" t="s">
        <v>274</v>
      </c>
      <c r="S6" s="420" t="s">
        <v>275</v>
      </c>
      <c r="T6" s="420" t="s">
        <v>23</v>
      </c>
      <c r="U6" s="420" t="s">
        <v>273</v>
      </c>
      <c r="V6" s="420" t="s">
        <v>274</v>
      </c>
      <c r="W6" s="420" t="s">
        <v>275</v>
      </c>
      <c r="X6" s="420" t="s">
        <v>23</v>
      </c>
      <c r="Y6" s="420" t="s">
        <v>273</v>
      </c>
      <c r="Z6" s="420" t="s">
        <v>274</v>
      </c>
      <c r="AA6" s="420" t="s">
        <v>275</v>
      </c>
      <c r="AB6" s="577"/>
      <c r="AC6" s="580"/>
    </row>
    <row r="7" spans="1:29" ht="26.1" customHeight="1" thickBot="1" x14ac:dyDescent="0.3">
      <c r="A7" s="487">
        <f>SUM(B7:E7)</f>
        <v>2998983.6920000003</v>
      </c>
      <c r="B7" s="324">
        <f t="shared" ref="B7:C10" si="0">Y7+U7+Q7+K7+G7</f>
        <v>41144.620999999999</v>
      </c>
      <c r="C7" s="324">
        <f t="shared" si="0"/>
        <v>71818.987999999998</v>
      </c>
      <c r="D7" s="324">
        <f>AA7+W7+S7+M7+I7</f>
        <v>2815820.7340000002</v>
      </c>
      <c r="E7" s="324">
        <f>[2]امور!$M$121</f>
        <v>70199.349000000002</v>
      </c>
      <c r="F7" s="324">
        <f>SUM(G7:I7)</f>
        <v>451152.68300000002</v>
      </c>
      <c r="G7" s="324">
        <f>[2]امور!$O$120</f>
        <v>37080.150999999998</v>
      </c>
      <c r="H7" s="324">
        <f>[2]امور!$N$120</f>
        <v>7842.8379999999997</v>
      </c>
      <c r="I7" s="324">
        <f>[2]امور!$M$120</f>
        <v>406229.69400000002</v>
      </c>
      <c r="J7" s="324">
        <f>SUM(K7:M7)</f>
        <v>651572.01099999994</v>
      </c>
      <c r="K7" s="324">
        <f>[2]امور!$O$119</f>
        <v>1823.037</v>
      </c>
      <c r="L7" s="324">
        <f>[2]امور!$N$119</f>
        <v>2889.2</v>
      </c>
      <c r="M7" s="324">
        <f>[2]امور!$M$119</f>
        <v>646859.77399999998</v>
      </c>
      <c r="N7" s="325" t="s">
        <v>276</v>
      </c>
      <c r="O7" s="326"/>
      <c r="P7" s="487">
        <f>SUM(Q7:S7)</f>
        <v>125361.62699999999</v>
      </c>
      <c r="Q7" s="324">
        <f>[2]امور!$O$118</f>
        <v>68.322999999999993</v>
      </c>
      <c r="R7" s="324">
        <f>[2]امور!$N$118</f>
        <v>535.49900000000002</v>
      </c>
      <c r="S7" s="324">
        <f>[2]امور!$M$118</f>
        <v>124757.80499999999</v>
      </c>
      <c r="T7" s="324">
        <f>SUM(U7:W7)</f>
        <v>364225.94699999999</v>
      </c>
      <c r="U7" s="324">
        <f>[2]امور!$O$117</f>
        <v>1644.424</v>
      </c>
      <c r="V7" s="324">
        <f>[2]امور!$N$117</f>
        <v>1265.896</v>
      </c>
      <c r="W7" s="324">
        <f>[2]امور!$M$117</f>
        <v>361315.62699999998</v>
      </c>
      <c r="X7" s="327">
        <f>SUM(Y7:AA7)</f>
        <v>1336472.075</v>
      </c>
      <c r="Y7" s="327">
        <f>[2]امور!$O$116</f>
        <v>528.68600000000004</v>
      </c>
      <c r="Z7" s="327">
        <f>[2]امور!$N$116</f>
        <v>59285.555</v>
      </c>
      <c r="AA7" s="327">
        <f>[2]امور!M116</f>
        <v>1276657.834</v>
      </c>
      <c r="AB7" s="328" t="s">
        <v>277</v>
      </c>
      <c r="AC7" s="329">
        <v>1</v>
      </c>
    </row>
    <row r="8" spans="1:29" ht="26.1" customHeight="1" thickBot="1" x14ac:dyDescent="0.3">
      <c r="A8" s="487">
        <f t="shared" ref="A8:A10" si="1">SUM(B8:E8)</f>
        <v>178776.26299999998</v>
      </c>
      <c r="B8" s="324">
        <f t="shared" si="0"/>
        <v>3392.9920000000002</v>
      </c>
      <c r="C8" s="324">
        <f t="shared" si="0"/>
        <v>18676.034</v>
      </c>
      <c r="D8" s="324">
        <f t="shared" ref="D8:D10" si="2">AA8+W8+S8+M8+I8</f>
        <v>152465.28699999998</v>
      </c>
      <c r="E8" s="331">
        <f>[2]امور!$M$145</f>
        <v>4241.95</v>
      </c>
      <c r="F8" s="324">
        <f t="shared" ref="F8:F11" si="3">SUM(G8:I8)</f>
        <v>16350.199999999999</v>
      </c>
      <c r="G8" s="331">
        <f>[2]امور!$O$144</f>
        <v>1468.307</v>
      </c>
      <c r="H8" s="331">
        <f>[2]امور!$N$144</f>
        <v>1954.7449999999999</v>
      </c>
      <c r="I8" s="331">
        <f>[2]امور!$M$144</f>
        <v>12927.147999999999</v>
      </c>
      <c r="J8" s="324">
        <f t="shared" ref="J8:J11" si="4">SUM(K8:M8)</f>
        <v>86808.505000000005</v>
      </c>
      <c r="K8" s="332">
        <f>[2]امور!$O$143</f>
        <v>1923.046</v>
      </c>
      <c r="L8" s="332">
        <f>[2]امور!$N$143</f>
        <v>495.36500000000001</v>
      </c>
      <c r="M8" s="332">
        <f>[2]امور!$M$143</f>
        <v>84390.093999999997</v>
      </c>
      <c r="N8" s="333" t="s">
        <v>278</v>
      </c>
      <c r="O8" s="334"/>
      <c r="P8" s="487">
        <f t="shared" ref="P8:P11" si="5">SUM(Q8:S8)</f>
        <v>34602.836000000003</v>
      </c>
      <c r="Q8" s="331">
        <f>[2]امور!$O$142</f>
        <v>0</v>
      </c>
      <c r="R8" s="331">
        <f>[2]امور!$N$142</f>
        <v>339.40199999999999</v>
      </c>
      <c r="S8" s="331">
        <f>[2]امور!$M$142</f>
        <v>34263.434000000001</v>
      </c>
      <c r="T8" s="324">
        <f t="shared" ref="T8:T11" si="6">SUM(U8:W8)</f>
        <v>8780.5529999999999</v>
      </c>
      <c r="U8" s="332">
        <f>[2]امور!$O$141</f>
        <v>0</v>
      </c>
      <c r="V8" s="332">
        <f>[2]امور!$N$141</f>
        <v>336.18400000000003</v>
      </c>
      <c r="W8" s="332">
        <f>[2]امور!$M$141</f>
        <v>8444.3690000000006</v>
      </c>
      <c r="X8" s="327">
        <f t="shared" ref="X8:X11" si="7">SUM(Y8:AA8)</f>
        <v>27992.218999999997</v>
      </c>
      <c r="Y8" s="332">
        <f>[2]امور!$O$140</f>
        <v>1.639</v>
      </c>
      <c r="Z8" s="335">
        <f>[2]امور!$N$140</f>
        <v>15550.338</v>
      </c>
      <c r="AA8" s="335">
        <f>[2]امور!$M$140</f>
        <v>12440.242</v>
      </c>
      <c r="AB8" s="336" t="s">
        <v>278</v>
      </c>
      <c r="AC8" s="337"/>
    </row>
    <row r="9" spans="1:29" ht="26.1" customHeight="1" thickBot="1" x14ac:dyDescent="0.3">
      <c r="A9" s="487">
        <f t="shared" si="1"/>
        <v>255370.66600000003</v>
      </c>
      <c r="B9" s="324">
        <f t="shared" si="0"/>
        <v>3341.6990000000001</v>
      </c>
      <c r="C9" s="324">
        <f t="shared" si="0"/>
        <v>24689.399000000001</v>
      </c>
      <c r="D9" s="324">
        <f t="shared" si="2"/>
        <v>215738.47500000003</v>
      </c>
      <c r="E9" s="338">
        <f>[2]امور!$M$137</f>
        <v>11601.093000000001</v>
      </c>
      <c r="F9" s="324">
        <f t="shared" si="3"/>
        <v>21883.652999999998</v>
      </c>
      <c r="G9" s="338">
        <f>[2]امور!$O$136</f>
        <v>2937.3580000000002</v>
      </c>
      <c r="H9" s="338">
        <f>[2]امور!$N$136</f>
        <v>1778.605</v>
      </c>
      <c r="I9" s="338">
        <f>[2]امور!$M$136</f>
        <v>17167.689999999999</v>
      </c>
      <c r="J9" s="324">
        <f t="shared" si="4"/>
        <v>33970.837</v>
      </c>
      <c r="K9" s="338">
        <f>[2]امور!$O$135</f>
        <v>352.56099999999998</v>
      </c>
      <c r="L9" s="338">
        <f>[2]امور!$N$135</f>
        <v>609.19600000000003</v>
      </c>
      <c r="M9" s="338">
        <f>[2]امور!$M$135</f>
        <v>33009.08</v>
      </c>
      <c r="N9" s="339" t="s">
        <v>279</v>
      </c>
      <c r="O9" s="340"/>
      <c r="P9" s="487">
        <f t="shared" si="5"/>
        <v>42275.877999999997</v>
      </c>
      <c r="Q9" s="338">
        <f>[2]امور!$O$134</f>
        <v>0</v>
      </c>
      <c r="R9" s="338">
        <f>[2]امور!$N$134</f>
        <v>332.697</v>
      </c>
      <c r="S9" s="338">
        <f>[2]امور!$M$134</f>
        <v>41943.180999999997</v>
      </c>
      <c r="T9" s="324">
        <f t="shared" si="6"/>
        <v>29909.909</v>
      </c>
      <c r="U9" s="338">
        <f>[2]امور!$O$133</f>
        <v>47.814</v>
      </c>
      <c r="V9" s="338">
        <f>[2]امور!$N$133</f>
        <v>558.28499999999997</v>
      </c>
      <c r="W9" s="338">
        <f>[2]امور!$M$133</f>
        <v>29303.81</v>
      </c>
      <c r="X9" s="327">
        <f t="shared" si="7"/>
        <v>115729.296</v>
      </c>
      <c r="Y9" s="338">
        <f>[2]امور!$O$132</f>
        <v>3.9660000000000002</v>
      </c>
      <c r="Z9" s="338">
        <f>[2]امور!$N$132</f>
        <v>21410.616000000002</v>
      </c>
      <c r="AA9" s="341">
        <f>[2]امور!$M$132</f>
        <v>94314.714000000007</v>
      </c>
      <c r="AB9" s="342" t="s">
        <v>279</v>
      </c>
      <c r="AC9" s="343">
        <v>2</v>
      </c>
    </row>
    <row r="10" spans="1:29" ht="26.1" customHeight="1" thickBot="1" x14ac:dyDescent="0.3">
      <c r="A10" s="487">
        <f t="shared" si="1"/>
        <v>483362.897</v>
      </c>
      <c r="B10" s="324">
        <f t="shared" si="0"/>
        <v>1999.489</v>
      </c>
      <c r="C10" s="324">
        <f t="shared" si="0"/>
        <v>24333.712999999996</v>
      </c>
      <c r="D10" s="324">
        <f t="shared" si="2"/>
        <v>447343.16100000002</v>
      </c>
      <c r="E10" s="338">
        <f>[2]امور!$M$129</f>
        <v>9686.5339999999997</v>
      </c>
      <c r="F10" s="324">
        <f t="shared" si="3"/>
        <v>22423.001</v>
      </c>
      <c r="G10" s="338">
        <f>[2]امور!$O$128</f>
        <v>1749.847</v>
      </c>
      <c r="H10" s="338">
        <f>[2]امور!$N$128</f>
        <v>1832.78</v>
      </c>
      <c r="I10" s="338">
        <f>[2]امور!$M$128</f>
        <v>18840.374</v>
      </c>
      <c r="J10" s="324">
        <f t="shared" si="4"/>
        <v>342949.06699999998</v>
      </c>
      <c r="K10" s="338">
        <f>[2]امور!$O$127</f>
        <v>216.30600000000001</v>
      </c>
      <c r="L10" s="338">
        <f>[2]امور!$N$127</f>
        <v>436.28800000000001</v>
      </c>
      <c r="M10" s="338">
        <f>[2]امور!$M$127</f>
        <v>342296.473</v>
      </c>
      <c r="N10" s="344" t="s">
        <v>280</v>
      </c>
      <c r="O10" s="345"/>
      <c r="P10" s="487">
        <f t="shared" si="5"/>
        <v>20785.392</v>
      </c>
      <c r="Q10" s="338">
        <f>[2]امور!$O$126</f>
        <v>0</v>
      </c>
      <c r="R10" s="338">
        <f>[2]امور!$N$126</f>
        <v>660.423</v>
      </c>
      <c r="S10" s="338">
        <f>[2]امور!$M$126</f>
        <v>20124.969000000001</v>
      </c>
      <c r="T10" s="324">
        <f t="shared" si="6"/>
        <v>13882.536999999998</v>
      </c>
      <c r="U10" s="338">
        <f>[2]امور!$O$125</f>
        <v>31.518999999999998</v>
      </c>
      <c r="V10" s="338">
        <f>[2]امور!$N$125</f>
        <v>507.63799999999998</v>
      </c>
      <c r="W10" s="338">
        <f>[2]امور!$M$125</f>
        <v>13343.38</v>
      </c>
      <c r="X10" s="327">
        <f t="shared" si="7"/>
        <v>73636.365999999995</v>
      </c>
      <c r="Y10" s="338">
        <f>[2]امور!$O$124</f>
        <v>1.8169999999999999</v>
      </c>
      <c r="Z10" s="338">
        <f>[2]امور!$N$124</f>
        <v>20896.583999999999</v>
      </c>
      <c r="AA10" s="341">
        <f>[2]امور!$M$124</f>
        <v>52737.964999999997</v>
      </c>
      <c r="AB10" s="342" t="s">
        <v>280</v>
      </c>
      <c r="AC10" s="343">
        <v>3</v>
      </c>
    </row>
    <row r="11" spans="1:29" ht="26.1" customHeight="1" x14ac:dyDescent="0.25">
      <c r="A11" s="487">
        <f>SUM(B11:E11)</f>
        <v>3916493.5180000002</v>
      </c>
      <c r="B11" s="338">
        <f t="shared" ref="B11:C11" si="8">SUM(B7:B10)</f>
        <v>49878.800999999999</v>
      </c>
      <c r="C11" s="338">
        <f t="shared" si="8"/>
        <v>139518.13399999999</v>
      </c>
      <c r="D11" s="338">
        <f>SUM(D7:D10)</f>
        <v>3631367.6570000001</v>
      </c>
      <c r="E11" s="338">
        <f>SUM(E7:E10)</f>
        <v>95728.925999999992</v>
      </c>
      <c r="F11" s="324">
        <f t="shared" si="3"/>
        <v>511809.53700000001</v>
      </c>
      <c r="G11" s="338">
        <f t="shared" ref="G11:H11" si="9">SUM(G7:G10)</f>
        <v>43235.663</v>
      </c>
      <c r="H11" s="338">
        <f t="shared" si="9"/>
        <v>13408.967999999999</v>
      </c>
      <c r="I11" s="338">
        <f>SUM(I7:I10)</f>
        <v>455164.90600000002</v>
      </c>
      <c r="J11" s="324">
        <f t="shared" si="4"/>
        <v>1115300.4200000002</v>
      </c>
      <c r="K11" s="338">
        <f t="shared" ref="K11:L11" si="10">SUM(K7:K10)</f>
        <v>4314.95</v>
      </c>
      <c r="L11" s="338">
        <f t="shared" si="10"/>
        <v>4430.0489999999991</v>
      </c>
      <c r="M11" s="338">
        <f>SUM(M7:M10)</f>
        <v>1106555.4210000001</v>
      </c>
      <c r="N11" s="346" t="s">
        <v>281</v>
      </c>
      <c r="O11" s="345"/>
      <c r="P11" s="487">
        <f t="shared" si="5"/>
        <v>223025.73300000001</v>
      </c>
      <c r="Q11" s="347">
        <f t="shared" ref="Q11:R11" si="11">SUM(Q7:Q10)</f>
        <v>68.322999999999993</v>
      </c>
      <c r="R11" s="347">
        <f t="shared" si="11"/>
        <v>1868.021</v>
      </c>
      <c r="S11" s="347">
        <f>SUM(S7:S10)</f>
        <v>221089.389</v>
      </c>
      <c r="T11" s="324">
        <f t="shared" si="6"/>
        <v>416798.946</v>
      </c>
      <c r="U11" s="347">
        <f t="shared" ref="U11:V11" si="12">SUM(U7:U10)</f>
        <v>1723.7570000000001</v>
      </c>
      <c r="V11" s="347">
        <f t="shared" si="12"/>
        <v>2668.0029999999997</v>
      </c>
      <c r="W11" s="347">
        <f>SUM(W7:W10)</f>
        <v>412407.18599999999</v>
      </c>
      <c r="X11" s="327">
        <f t="shared" si="7"/>
        <v>1553829.956</v>
      </c>
      <c r="Y11" s="347">
        <f>SUM(Y7:Y10)</f>
        <v>536.10800000000006</v>
      </c>
      <c r="Z11" s="347">
        <f>SUM(Z7:Z10)</f>
        <v>117143.09299999999</v>
      </c>
      <c r="AA11" s="347">
        <f>SUM(AA7:AA10)</f>
        <v>1436150.7550000001</v>
      </c>
      <c r="AB11" s="342" t="s">
        <v>281</v>
      </c>
      <c r="AC11" s="343"/>
    </row>
    <row r="12" spans="1:29" ht="26.1" customHeight="1" x14ac:dyDescent="0.25">
      <c r="A12" s="348"/>
      <c r="B12" s="349"/>
      <c r="C12" s="349"/>
      <c r="D12" s="349"/>
      <c r="E12" s="349"/>
      <c r="F12" s="349"/>
      <c r="G12" s="349"/>
      <c r="H12" s="349"/>
      <c r="I12" s="349"/>
      <c r="J12" s="350"/>
      <c r="K12" s="349"/>
      <c r="L12" s="349"/>
      <c r="M12" s="349"/>
      <c r="N12" s="351"/>
      <c r="O12" s="340"/>
      <c r="P12" s="348"/>
      <c r="Q12" s="349"/>
      <c r="R12" s="349"/>
      <c r="S12" s="349"/>
      <c r="T12" s="349"/>
      <c r="U12" s="349"/>
      <c r="V12" s="349"/>
      <c r="W12" s="349"/>
      <c r="X12" s="349"/>
      <c r="Y12" s="349"/>
      <c r="Z12" s="349"/>
      <c r="AA12" s="352"/>
      <c r="AB12" s="353"/>
      <c r="AC12" s="340"/>
    </row>
    <row r="13" spans="1:29" ht="26.1" customHeight="1" x14ac:dyDescent="0.25">
      <c r="A13" s="348"/>
      <c r="B13" s="349"/>
      <c r="C13" s="349"/>
      <c r="D13" s="349"/>
      <c r="E13" s="349"/>
      <c r="F13" s="349"/>
      <c r="G13" s="349"/>
      <c r="H13" s="349"/>
      <c r="I13" s="349"/>
      <c r="J13" s="350"/>
      <c r="K13" s="349"/>
      <c r="L13" s="349"/>
      <c r="M13" s="349"/>
      <c r="N13" s="354" t="s">
        <v>282</v>
      </c>
      <c r="O13" s="340"/>
      <c r="P13" s="348"/>
      <c r="Q13" s="349"/>
      <c r="R13" s="349"/>
      <c r="S13" s="349"/>
      <c r="T13" s="349"/>
      <c r="U13" s="349"/>
      <c r="V13" s="349"/>
      <c r="W13" s="349"/>
      <c r="X13" s="349"/>
      <c r="Y13" s="349"/>
      <c r="Z13" s="349"/>
      <c r="AA13" s="352"/>
      <c r="AB13" s="354" t="s">
        <v>282</v>
      </c>
      <c r="AC13" s="340"/>
    </row>
    <row r="14" spans="1:29" ht="26.1" customHeight="1" x14ac:dyDescent="0.25">
      <c r="A14" s="355">
        <v>15245.453000000001</v>
      </c>
      <c r="B14" s="356">
        <v>0</v>
      </c>
      <c r="C14" s="356">
        <v>0</v>
      </c>
      <c r="D14" s="356">
        <v>15245.453000000001</v>
      </c>
      <c r="E14" s="349"/>
      <c r="F14" s="356">
        <v>0</v>
      </c>
      <c r="G14" s="349"/>
      <c r="H14" s="349"/>
      <c r="I14" s="349"/>
      <c r="J14" s="330">
        <v>15245.453000000001</v>
      </c>
      <c r="K14" s="349"/>
      <c r="L14" s="349"/>
      <c r="M14" s="357">
        <v>15245.453000000001</v>
      </c>
      <c r="N14" s="358" t="s">
        <v>283</v>
      </c>
      <c r="O14" s="343">
        <v>1</v>
      </c>
      <c r="P14" s="355">
        <v>0</v>
      </c>
      <c r="Q14" s="359"/>
      <c r="R14" s="359"/>
      <c r="S14" s="359"/>
      <c r="T14" s="360">
        <v>0</v>
      </c>
      <c r="U14" s="359"/>
      <c r="V14" s="359"/>
      <c r="W14" s="359"/>
      <c r="X14" s="356">
        <v>0</v>
      </c>
      <c r="Y14" s="359"/>
      <c r="Z14" s="359"/>
      <c r="AA14" s="361"/>
      <c r="AB14" s="358" t="s">
        <v>283</v>
      </c>
      <c r="AC14" s="343">
        <v>1</v>
      </c>
    </row>
    <row r="15" spans="1:29" ht="26.1" customHeight="1" x14ac:dyDescent="0.25">
      <c r="A15" s="355">
        <v>52009.091</v>
      </c>
      <c r="B15" s="356">
        <v>0</v>
      </c>
      <c r="C15" s="356">
        <v>0</v>
      </c>
      <c r="D15" s="356">
        <v>52009.091</v>
      </c>
      <c r="E15" s="349"/>
      <c r="F15" s="356">
        <v>0</v>
      </c>
      <c r="G15" s="349"/>
      <c r="H15" s="349"/>
      <c r="I15" s="349"/>
      <c r="J15" s="330">
        <v>52009.091</v>
      </c>
      <c r="K15" s="349"/>
      <c r="L15" s="349"/>
      <c r="M15" s="357">
        <v>52009.091</v>
      </c>
      <c r="N15" s="358" t="s">
        <v>284</v>
      </c>
      <c r="O15" s="343">
        <v>2</v>
      </c>
      <c r="P15" s="355">
        <v>0</v>
      </c>
      <c r="Q15" s="359"/>
      <c r="R15" s="359"/>
      <c r="S15" s="359"/>
      <c r="T15" s="360">
        <v>0</v>
      </c>
      <c r="U15" s="359"/>
      <c r="V15" s="359"/>
      <c r="W15" s="359"/>
      <c r="X15" s="356">
        <v>0</v>
      </c>
      <c r="Y15" s="359"/>
      <c r="Z15" s="359"/>
      <c r="AA15" s="361"/>
      <c r="AB15" s="358" t="s">
        <v>284</v>
      </c>
      <c r="AC15" s="343">
        <v>2</v>
      </c>
    </row>
    <row r="16" spans="1:29" ht="26.1" customHeight="1" x14ac:dyDescent="0.25">
      <c r="A16" s="355">
        <v>1881.818</v>
      </c>
      <c r="B16" s="356">
        <v>0</v>
      </c>
      <c r="C16" s="356">
        <v>0</v>
      </c>
      <c r="D16" s="356">
        <v>1881.818</v>
      </c>
      <c r="E16" s="349"/>
      <c r="F16" s="356">
        <v>0</v>
      </c>
      <c r="G16" s="349"/>
      <c r="H16" s="349"/>
      <c r="I16" s="349"/>
      <c r="J16" s="330">
        <v>1881.818</v>
      </c>
      <c r="K16" s="349"/>
      <c r="L16" s="349"/>
      <c r="M16" s="357">
        <v>1881.818</v>
      </c>
      <c r="N16" s="358" t="s">
        <v>285</v>
      </c>
      <c r="O16" s="343">
        <v>3</v>
      </c>
      <c r="P16" s="355">
        <v>0</v>
      </c>
      <c r="Q16" s="359"/>
      <c r="R16" s="359"/>
      <c r="S16" s="359"/>
      <c r="T16" s="360">
        <v>0</v>
      </c>
      <c r="U16" s="359"/>
      <c r="V16" s="359"/>
      <c r="W16" s="359"/>
      <c r="X16" s="356">
        <v>0</v>
      </c>
      <c r="Y16" s="359"/>
      <c r="Z16" s="359"/>
      <c r="AA16" s="361"/>
      <c r="AB16" s="358" t="s">
        <v>285</v>
      </c>
      <c r="AC16" s="343">
        <v>3</v>
      </c>
    </row>
    <row r="17" spans="1:29" ht="24" customHeight="1" x14ac:dyDescent="0.25">
      <c r="A17" s="355">
        <v>194.99</v>
      </c>
      <c r="B17" s="356">
        <v>0</v>
      </c>
      <c r="C17" s="356">
        <v>0</v>
      </c>
      <c r="D17" s="356">
        <v>194.99</v>
      </c>
      <c r="E17" s="349"/>
      <c r="F17" s="356">
        <v>0</v>
      </c>
      <c r="G17" s="349"/>
      <c r="H17" s="349"/>
      <c r="I17" s="349"/>
      <c r="J17" s="330">
        <v>194.99</v>
      </c>
      <c r="K17" s="349"/>
      <c r="L17" s="349"/>
      <c r="M17" s="357">
        <v>194.99</v>
      </c>
      <c r="N17" s="358" t="s">
        <v>286</v>
      </c>
      <c r="O17" s="343">
        <v>5</v>
      </c>
      <c r="P17" s="355">
        <v>0</v>
      </c>
      <c r="Q17" s="359"/>
      <c r="R17" s="359"/>
      <c r="S17" s="359"/>
      <c r="T17" s="360">
        <v>0</v>
      </c>
      <c r="U17" s="359"/>
      <c r="V17" s="359"/>
      <c r="W17" s="359"/>
      <c r="X17" s="356">
        <v>0</v>
      </c>
      <c r="Y17" s="359"/>
      <c r="Z17" s="359"/>
      <c r="AA17" s="361"/>
      <c r="AB17" s="358" t="s">
        <v>286</v>
      </c>
      <c r="AC17" s="343">
        <v>5</v>
      </c>
    </row>
    <row r="18" spans="1:29" ht="27.75" customHeight="1" x14ac:dyDescent="0.25">
      <c r="A18" s="355">
        <v>40554.544000000002</v>
      </c>
      <c r="B18" s="356">
        <v>0</v>
      </c>
      <c r="C18" s="356">
        <v>0</v>
      </c>
      <c r="D18" s="356">
        <v>40554.544000000002</v>
      </c>
      <c r="E18" s="349"/>
      <c r="F18" s="356">
        <v>0</v>
      </c>
      <c r="G18" s="349"/>
      <c r="H18" s="349"/>
      <c r="I18" s="349"/>
      <c r="J18" s="362">
        <v>0</v>
      </c>
      <c r="K18" s="349"/>
      <c r="L18" s="349"/>
      <c r="M18" s="359"/>
      <c r="N18" s="363" t="s">
        <v>287</v>
      </c>
      <c r="O18" s="343">
        <v>6</v>
      </c>
      <c r="P18" s="355">
        <v>40554.544000000002</v>
      </c>
      <c r="Q18" s="359"/>
      <c r="R18" s="359"/>
      <c r="S18" s="357">
        <v>40554.544000000002</v>
      </c>
      <c r="T18" s="360">
        <v>0</v>
      </c>
      <c r="U18" s="359"/>
      <c r="V18" s="359"/>
      <c r="W18" s="359"/>
      <c r="X18" s="356">
        <v>0</v>
      </c>
      <c r="Y18" s="359"/>
      <c r="Z18" s="359"/>
      <c r="AA18" s="361"/>
      <c r="AB18" s="363" t="s">
        <v>287</v>
      </c>
      <c r="AC18" s="343">
        <v>6</v>
      </c>
    </row>
    <row r="19" spans="1:29" ht="20.25" customHeight="1" x14ac:dyDescent="0.25">
      <c r="A19" s="355">
        <v>32999.999000000003</v>
      </c>
      <c r="B19" s="356">
        <v>0</v>
      </c>
      <c r="C19" s="356">
        <v>0</v>
      </c>
      <c r="D19" s="356">
        <v>32999.999000000003</v>
      </c>
      <c r="E19" s="349"/>
      <c r="F19" s="356">
        <v>0</v>
      </c>
      <c r="G19" s="349"/>
      <c r="H19" s="349"/>
      <c r="I19" s="349"/>
      <c r="J19" s="362">
        <v>0</v>
      </c>
      <c r="K19" s="349"/>
      <c r="L19" s="349"/>
      <c r="M19" s="359"/>
      <c r="N19" s="363" t="s">
        <v>288</v>
      </c>
      <c r="O19" s="343">
        <v>7</v>
      </c>
      <c r="P19" s="355">
        <v>32999.999000000003</v>
      </c>
      <c r="Q19" s="359"/>
      <c r="R19" s="359"/>
      <c r="S19" s="357">
        <v>32999.999000000003</v>
      </c>
      <c r="T19" s="360">
        <v>0</v>
      </c>
      <c r="U19" s="359"/>
      <c r="V19" s="359"/>
      <c r="W19" s="359"/>
      <c r="X19" s="356">
        <v>0</v>
      </c>
      <c r="Y19" s="359"/>
      <c r="Z19" s="359"/>
      <c r="AA19" s="361"/>
      <c r="AB19" s="363" t="s">
        <v>288</v>
      </c>
      <c r="AC19" s="343">
        <v>7</v>
      </c>
    </row>
    <row r="20" spans="1:29" ht="15" customHeight="1" x14ac:dyDescent="0.25">
      <c r="A20" s="355">
        <v>8487.2729999999992</v>
      </c>
      <c r="B20" s="356">
        <v>0</v>
      </c>
      <c r="C20" s="356">
        <v>0</v>
      </c>
      <c r="D20" s="356">
        <v>8487.2729999999992</v>
      </c>
      <c r="E20" s="349"/>
      <c r="F20" s="356">
        <v>0</v>
      </c>
      <c r="G20" s="349"/>
      <c r="H20" s="349"/>
      <c r="I20" s="349"/>
      <c r="J20" s="362">
        <v>0</v>
      </c>
      <c r="K20" s="349"/>
      <c r="L20" s="349"/>
      <c r="M20" s="359"/>
      <c r="N20" s="364" t="s">
        <v>289</v>
      </c>
      <c r="O20" s="343">
        <v>8</v>
      </c>
      <c r="P20" s="355">
        <v>8487.2729999999992</v>
      </c>
      <c r="Q20" s="359"/>
      <c r="R20" s="359"/>
      <c r="S20" s="357">
        <v>8487.2729999999992</v>
      </c>
      <c r="T20" s="360">
        <v>0</v>
      </c>
      <c r="U20" s="359"/>
      <c r="V20" s="359"/>
      <c r="W20" s="359"/>
      <c r="X20" s="356">
        <v>0</v>
      </c>
      <c r="Y20" s="359"/>
      <c r="Z20" s="359"/>
      <c r="AA20" s="361"/>
      <c r="AB20" s="364" t="s">
        <v>289</v>
      </c>
      <c r="AC20" s="343">
        <v>8</v>
      </c>
    </row>
    <row r="21" spans="1:29" ht="25.5" x14ac:dyDescent="0.25">
      <c r="A21" s="355">
        <v>1909.0920000000001</v>
      </c>
      <c r="B21" s="356">
        <v>0</v>
      </c>
      <c r="C21" s="356">
        <v>0</v>
      </c>
      <c r="D21" s="356">
        <v>1909.0920000000001</v>
      </c>
      <c r="E21" s="349"/>
      <c r="F21" s="356">
        <v>0</v>
      </c>
      <c r="G21" s="349"/>
      <c r="H21" s="349"/>
      <c r="I21" s="349"/>
      <c r="J21" s="362">
        <v>1909.0920000000001</v>
      </c>
      <c r="K21" s="349"/>
      <c r="L21" s="349"/>
      <c r="M21" s="357">
        <v>1909.0920000000001</v>
      </c>
      <c r="N21" s="358" t="s">
        <v>290</v>
      </c>
      <c r="O21" s="343">
        <v>9</v>
      </c>
      <c r="P21" s="355">
        <v>0</v>
      </c>
      <c r="Q21" s="359"/>
      <c r="R21" s="359"/>
      <c r="S21" s="359"/>
      <c r="T21" s="360">
        <v>0</v>
      </c>
      <c r="U21" s="359"/>
      <c r="V21" s="359"/>
      <c r="W21" s="359"/>
      <c r="X21" s="356">
        <v>0</v>
      </c>
      <c r="Y21" s="359"/>
      <c r="Z21" s="359"/>
      <c r="AA21" s="361"/>
      <c r="AB21" s="358" t="s">
        <v>290</v>
      </c>
      <c r="AC21" s="343">
        <v>9</v>
      </c>
    </row>
    <row r="22" spans="1:29" ht="25.5" x14ac:dyDescent="0.25">
      <c r="A22" s="355">
        <v>12927.272999999999</v>
      </c>
      <c r="B22" s="356">
        <v>0</v>
      </c>
      <c r="C22" s="356">
        <v>0</v>
      </c>
      <c r="D22" s="356">
        <v>12927.272999999999</v>
      </c>
      <c r="E22" s="349"/>
      <c r="F22" s="356">
        <v>0</v>
      </c>
      <c r="G22" s="349"/>
      <c r="H22" s="349"/>
      <c r="I22" s="349"/>
      <c r="J22" s="362">
        <v>12927.272999999999</v>
      </c>
      <c r="K22" s="349"/>
      <c r="L22" s="349"/>
      <c r="M22" s="357">
        <v>12927.272999999999</v>
      </c>
      <c r="N22" s="358" t="s">
        <v>291</v>
      </c>
      <c r="O22" s="343">
        <v>10</v>
      </c>
      <c r="P22" s="355">
        <v>0</v>
      </c>
      <c r="Q22" s="359"/>
      <c r="R22" s="359"/>
      <c r="S22" s="359"/>
      <c r="T22" s="360">
        <v>0</v>
      </c>
      <c r="U22" s="359"/>
      <c r="V22" s="359"/>
      <c r="W22" s="359"/>
      <c r="X22" s="356">
        <v>0</v>
      </c>
      <c r="Y22" s="359"/>
      <c r="Z22" s="359"/>
      <c r="AA22" s="361"/>
      <c r="AB22" s="358" t="s">
        <v>291</v>
      </c>
      <c r="AC22" s="343">
        <v>10</v>
      </c>
    </row>
    <row r="23" spans="1:29" ht="25.5" x14ac:dyDescent="0.25">
      <c r="A23" s="355">
        <v>2472.7270000000003</v>
      </c>
      <c r="B23" s="356">
        <v>0</v>
      </c>
      <c r="C23" s="356">
        <v>0</v>
      </c>
      <c r="D23" s="356">
        <v>2472.7270000000003</v>
      </c>
      <c r="E23" s="349"/>
      <c r="F23" s="356">
        <v>0</v>
      </c>
      <c r="G23" s="349"/>
      <c r="H23" s="349"/>
      <c r="I23" s="349"/>
      <c r="J23" s="362">
        <v>2472.7270000000003</v>
      </c>
      <c r="K23" s="349"/>
      <c r="L23" s="349"/>
      <c r="M23" s="357">
        <v>2472.7270000000003</v>
      </c>
      <c r="N23" s="363" t="s">
        <v>292</v>
      </c>
      <c r="O23" s="343">
        <v>11</v>
      </c>
      <c r="P23" s="355">
        <v>0</v>
      </c>
      <c r="Q23" s="359"/>
      <c r="R23" s="359"/>
      <c r="S23" s="359"/>
      <c r="T23" s="360">
        <v>0</v>
      </c>
      <c r="U23" s="359"/>
      <c r="V23" s="359"/>
      <c r="W23" s="359"/>
      <c r="X23" s="356">
        <v>0</v>
      </c>
      <c r="Y23" s="359"/>
      <c r="Z23" s="359"/>
      <c r="AA23" s="361"/>
      <c r="AB23" s="363" t="s">
        <v>292</v>
      </c>
      <c r="AC23" s="343">
        <v>11</v>
      </c>
    </row>
    <row r="24" spans="1:29" ht="25.5" x14ac:dyDescent="0.25">
      <c r="A24" s="355">
        <v>20969.454999999998</v>
      </c>
      <c r="B24" s="356">
        <v>0</v>
      </c>
      <c r="C24" s="356">
        <v>0</v>
      </c>
      <c r="D24" s="356">
        <v>20969.454999999998</v>
      </c>
      <c r="E24" s="349"/>
      <c r="F24" s="356">
        <v>0</v>
      </c>
      <c r="G24" s="349"/>
      <c r="H24" s="349"/>
      <c r="I24" s="349"/>
      <c r="J24" s="330">
        <v>20969.454999999998</v>
      </c>
      <c r="K24" s="349"/>
      <c r="L24" s="349"/>
      <c r="M24" s="357">
        <v>20969.454999999998</v>
      </c>
      <c r="N24" s="363" t="s">
        <v>293</v>
      </c>
      <c r="O24" s="343">
        <v>12</v>
      </c>
      <c r="P24" s="355">
        <v>0</v>
      </c>
      <c r="Q24" s="359"/>
      <c r="R24" s="359"/>
      <c r="S24" s="359"/>
      <c r="T24" s="360">
        <v>0</v>
      </c>
      <c r="U24" s="359"/>
      <c r="V24" s="359"/>
      <c r="W24" s="359"/>
      <c r="X24" s="356">
        <v>0</v>
      </c>
      <c r="Y24" s="359"/>
      <c r="Z24" s="359"/>
      <c r="AA24" s="361"/>
      <c r="AB24" s="363" t="s">
        <v>293</v>
      </c>
      <c r="AC24" s="343">
        <v>12</v>
      </c>
    </row>
    <row r="25" spans="1:29" ht="25.5" x14ac:dyDescent="0.25">
      <c r="A25" s="355">
        <v>2253.2509999999993</v>
      </c>
      <c r="B25" s="356">
        <v>0</v>
      </c>
      <c r="C25" s="356">
        <v>0</v>
      </c>
      <c r="D25" s="356">
        <v>2253.2509999999993</v>
      </c>
      <c r="E25" s="349"/>
      <c r="F25" s="356">
        <v>0</v>
      </c>
      <c r="G25" s="349"/>
      <c r="H25" s="349"/>
      <c r="I25" s="349"/>
      <c r="J25" s="330">
        <v>2253.2509999999993</v>
      </c>
      <c r="K25" s="349"/>
      <c r="L25" s="349"/>
      <c r="M25" s="357">
        <v>2253.2509999999993</v>
      </c>
      <c r="N25" s="363" t="s">
        <v>409</v>
      </c>
      <c r="O25" s="343"/>
      <c r="P25" s="355"/>
      <c r="Q25" s="359"/>
      <c r="R25" s="359"/>
      <c r="S25" s="359"/>
      <c r="T25" s="360"/>
      <c r="U25" s="359"/>
      <c r="V25" s="359"/>
      <c r="W25" s="359"/>
      <c r="X25" s="356"/>
      <c r="Y25" s="359"/>
      <c r="Z25" s="359"/>
      <c r="AA25" s="361"/>
      <c r="AB25" s="363" t="s">
        <v>409</v>
      </c>
      <c r="AC25" s="343"/>
    </row>
    <row r="26" spans="1:29" ht="25.5" x14ac:dyDescent="0.25">
      <c r="A26" s="355">
        <v>145035</v>
      </c>
      <c r="B26" s="356">
        <v>0</v>
      </c>
      <c r="C26" s="356">
        <v>0</v>
      </c>
      <c r="D26" s="356">
        <v>145035</v>
      </c>
      <c r="E26" s="349"/>
      <c r="F26" s="356">
        <v>0</v>
      </c>
      <c r="G26" s="349"/>
      <c r="H26" s="349"/>
      <c r="I26" s="349"/>
      <c r="J26" s="330">
        <v>145035</v>
      </c>
      <c r="K26" s="349"/>
      <c r="L26" s="349"/>
      <c r="M26" s="357">
        <v>145035</v>
      </c>
      <c r="N26" s="363" t="s">
        <v>294</v>
      </c>
      <c r="O26" s="343">
        <v>13</v>
      </c>
      <c r="P26" s="355">
        <v>0</v>
      </c>
      <c r="Q26" s="359"/>
      <c r="R26" s="359"/>
      <c r="S26" s="359"/>
      <c r="T26" s="360">
        <v>0</v>
      </c>
      <c r="U26" s="359"/>
      <c r="V26" s="359"/>
      <c r="W26" s="359"/>
      <c r="X26" s="356">
        <v>0</v>
      </c>
      <c r="Y26" s="359"/>
      <c r="Z26" s="359"/>
      <c r="AA26" s="361"/>
      <c r="AB26" s="363" t="s">
        <v>294</v>
      </c>
      <c r="AC26" s="343">
        <v>13</v>
      </c>
    </row>
    <row r="27" spans="1:29" ht="25.5" x14ac:dyDescent="0.25">
      <c r="A27" s="355">
        <v>7452</v>
      </c>
      <c r="B27" s="356">
        <v>0</v>
      </c>
      <c r="C27" s="356">
        <v>0</v>
      </c>
      <c r="D27" s="356">
        <v>7452</v>
      </c>
      <c r="E27" s="349"/>
      <c r="F27" s="356">
        <v>0</v>
      </c>
      <c r="G27" s="349"/>
      <c r="H27" s="349"/>
      <c r="I27" s="349"/>
      <c r="J27" s="330">
        <v>7452</v>
      </c>
      <c r="K27" s="349"/>
      <c r="L27" s="349"/>
      <c r="M27" s="357">
        <v>7452</v>
      </c>
      <c r="N27" s="358" t="s">
        <v>295</v>
      </c>
      <c r="O27" s="343">
        <v>14</v>
      </c>
      <c r="P27" s="355">
        <v>0</v>
      </c>
      <c r="Q27" s="359"/>
      <c r="R27" s="359"/>
      <c r="S27" s="359"/>
      <c r="T27" s="360">
        <v>0</v>
      </c>
      <c r="U27" s="359"/>
      <c r="V27" s="359"/>
      <c r="W27" s="359"/>
      <c r="X27" s="356">
        <v>0</v>
      </c>
      <c r="Y27" s="359"/>
      <c r="Z27" s="359"/>
      <c r="AA27" s="361"/>
      <c r="AB27" s="358" t="s">
        <v>295</v>
      </c>
      <c r="AC27" s="343">
        <v>14</v>
      </c>
    </row>
    <row r="28" spans="1:29" ht="25.5" x14ac:dyDescent="0.25">
      <c r="A28" s="355">
        <v>19745.453999999998</v>
      </c>
      <c r="B28" s="356">
        <v>0</v>
      </c>
      <c r="C28" s="356">
        <v>0</v>
      </c>
      <c r="D28" s="356">
        <v>19745.453999999998</v>
      </c>
      <c r="E28" s="349"/>
      <c r="F28" s="356">
        <v>0</v>
      </c>
      <c r="G28" s="349"/>
      <c r="H28" s="349"/>
      <c r="I28" s="349"/>
      <c r="J28" s="330">
        <v>19745.453999999998</v>
      </c>
      <c r="K28" s="349"/>
      <c r="L28" s="349"/>
      <c r="M28" s="357">
        <v>19745.453999999998</v>
      </c>
      <c r="N28" s="358" t="s">
        <v>296</v>
      </c>
      <c r="O28" s="343">
        <v>15</v>
      </c>
      <c r="P28" s="355">
        <v>0</v>
      </c>
      <c r="Q28" s="359"/>
      <c r="R28" s="359"/>
      <c r="S28" s="359"/>
      <c r="T28" s="360">
        <v>0</v>
      </c>
      <c r="U28" s="359"/>
      <c r="V28" s="359"/>
      <c r="W28" s="359"/>
      <c r="X28" s="356">
        <v>0</v>
      </c>
      <c r="Y28" s="359"/>
      <c r="Z28" s="359"/>
      <c r="AA28" s="361"/>
      <c r="AB28" s="358" t="s">
        <v>296</v>
      </c>
      <c r="AC28" s="343">
        <v>15</v>
      </c>
    </row>
    <row r="29" spans="1:29" ht="25.5" x14ac:dyDescent="0.25">
      <c r="A29" s="355">
        <v>39763.635999999999</v>
      </c>
      <c r="B29" s="356">
        <v>0</v>
      </c>
      <c r="C29" s="356">
        <v>0</v>
      </c>
      <c r="D29" s="356">
        <v>39763.635999999999</v>
      </c>
      <c r="E29" s="349"/>
      <c r="F29" s="356">
        <v>0</v>
      </c>
      <c r="G29" s="349"/>
      <c r="H29" s="349"/>
      <c r="I29" s="349"/>
      <c r="J29" s="330">
        <v>39763.635999999999</v>
      </c>
      <c r="K29" s="349"/>
      <c r="L29" s="349"/>
      <c r="M29" s="357">
        <v>39763.635999999999</v>
      </c>
      <c r="N29" s="358" t="s">
        <v>297</v>
      </c>
      <c r="O29" s="343">
        <v>16</v>
      </c>
      <c r="P29" s="355">
        <v>0</v>
      </c>
      <c r="Q29" s="359"/>
      <c r="R29" s="359"/>
      <c r="S29" s="359"/>
      <c r="T29" s="360">
        <v>0</v>
      </c>
      <c r="U29" s="359"/>
      <c r="V29" s="359"/>
      <c r="W29" s="359"/>
      <c r="X29" s="356">
        <v>0</v>
      </c>
      <c r="Y29" s="359"/>
      <c r="Z29" s="359"/>
      <c r="AA29" s="361"/>
      <c r="AB29" s="358" t="s">
        <v>297</v>
      </c>
      <c r="AC29" s="343">
        <v>16</v>
      </c>
    </row>
    <row r="30" spans="1:29" ht="25.5" x14ac:dyDescent="0.25">
      <c r="A30" s="355">
        <v>53825.451999999997</v>
      </c>
      <c r="B30" s="356">
        <v>0</v>
      </c>
      <c r="C30" s="356">
        <v>0</v>
      </c>
      <c r="D30" s="356">
        <v>53825.451999999997</v>
      </c>
      <c r="E30" s="349"/>
      <c r="F30" s="356">
        <v>0</v>
      </c>
      <c r="G30" s="349"/>
      <c r="H30" s="349"/>
      <c r="I30" s="349"/>
      <c r="J30" s="330">
        <v>53825.451999999997</v>
      </c>
      <c r="K30" s="349"/>
      <c r="L30" s="349"/>
      <c r="M30" s="357">
        <v>53825.451999999997</v>
      </c>
      <c r="N30" s="363" t="s">
        <v>298</v>
      </c>
      <c r="O30" s="343">
        <v>17</v>
      </c>
      <c r="P30" s="355">
        <v>0</v>
      </c>
      <c r="Q30" s="359"/>
      <c r="R30" s="359"/>
      <c r="S30" s="359"/>
      <c r="T30" s="360">
        <v>0</v>
      </c>
      <c r="U30" s="359"/>
      <c r="V30" s="359"/>
      <c r="W30" s="359"/>
      <c r="X30" s="356">
        <v>0</v>
      </c>
      <c r="Y30" s="359"/>
      <c r="Z30" s="359"/>
      <c r="AA30" s="361"/>
      <c r="AB30" s="363" t="s">
        <v>298</v>
      </c>
      <c r="AC30" s="343">
        <v>17</v>
      </c>
    </row>
    <row r="31" spans="1:29" ht="25.5" x14ac:dyDescent="0.25">
      <c r="A31" s="355">
        <v>1375.3630000000001</v>
      </c>
      <c r="B31" s="356">
        <v>0</v>
      </c>
      <c r="C31" s="356">
        <v>0</v>
      </c>
      <c r="D31" s="356">
        <v>1375.3630000000001</v>
      </c>
      <c r="E31" s="349"/>
      <c r="F31" s="356">
        <v>0</v>
      </c>
      <c r="G31" s="349"/>
      <c r="H31" s="349"/>
      <c r="I31" s="349"/>
      <c r="J31" s="330">
        <v>1375.3630000000001</v>
      </c>
      <c r="K31" s="349"/>
      <c r="L31" s="349"/>
      <c r="M31" s="357">
        <v>1375.3630000000001</v>
      </c>
      <c r="N31" s="363" t="s">
        <v>299</v>
      </c>
      <c r="O31" s="343">
        <v>18</v>
      </c>
      <c r="P31" s="355">
        <v>0</v>
      </c>
      <c r="Q31" s="359"/>
      <c r="R31" s="359"/>
      <c r="S31" s="359"/>
      <c r="T31" s="360">
        <v>0</v>
      </c>
      <c r="U31" s="359"/>
      <c r="V31" s="359"/>
      <c r="W31" s="359"/>
      <c r="X31" s="356">
        <v>0</v>
      </c>
      <c r="Y31" s="359"/>
      <c r="Z31" s="359"/>
      <c r="AA31" s="361"/>
      <c r="AB31" s="363" t="s">
        <v>299</v>
      </c>
      <c r="AC31" s="343">
        <v>18</v>
      </c>
    </row>
    <row r="32" spans="1:29" ht="25.5" x14ac:dyDescent="0.25">
      <c r="A32" s="355">
        <v>27709.091</v>
      </c>
      <c r="B32" s="356">
        <v>0</v>
      </c>
      <c r="C32" s="356">
        <v>0</v>
      </c>
      <c r="D32" s="356">
        <v>27709.091</v>
      </c>
      <c r="E32" s="349"/>
      <c r="F32" s="356">
        <v>0</v>
      </c>
      <c r="G32" s="349"/>
      <c r="H32" s="349"/>
      <c r="I32" s="349"/>
      <c r="J32" s="330">
        <v>27709.091</v>
      </c>
      <c r="K32" s="349"/>
      <c r="L32" s="349"/>
      <c r="M32" s="357">
        <v>27709.091</v>
      </c>
      <c r="N32" s="363" t="s">
        <v>300</v>
      </c>
      <c r="O32" s="343">
        <v>19</v>
      </c>
      <c r="P32" s="355">
        <v>0</v>
      </c>
      <c r="Q32" s="359"/>
      <c r="R32" s="359"/>
      <c r="S32" s="359"/>
      <c r="T32" s="360">
        <v>0</v>
      </c>
      <c r="U32" s="359"/>
      <c r="V32" s="359"/>
      <c r="W32" s="359"/>
      <c r="X32" s="356">
        <v>0</v>
      </c>
      <c r="Y32" s="359"/>
      <c r="Z32" s="359"/>
      <c r="AA32" s="361"/>
      <c r="AB32" s="363" t="s">
        <v>300</v>
      </c>
      <c r="AC32" s="343">
        <v>19</v>
      </c>
    </row>
    <row r="33" spans="1:29" ht="25.5" x14ac:dyDescent="0.25">
      <c r="A33" s="355">
        <v>5809.0910000000003</v>
      </c>
      <c r="B33" s="356">
        <v>0</v>
      </c>
      <c r="C33" s="356">
        <v>0</v>
      </c>
      <c r="D33" s="356">
        <v>5809.0910000000003</v>
      </c>
      <c r="E33" s="349"/>
      <c r="F33" s="356">
        <v>0</v>
      </c>
      <c r="G33" s="349"/>
      <c r="H33" s="349"/>
      <c r="I33" s="349"/>
      <c r="J33" s="330">
        <v>5809.0910000000003</v>
      </c>
      <c r="K33" s="349"/>
      <c r="L33" s="349"/>
      <c r="M33" s="357">
        <v>5809.0910000000003</v>
      </c>
      <c r="N33" s="363" t="s">
        <v>301</v>
      </c>
      <c r="O33" s="343">
        <v>20</v>
      </c>
      <c r="P33" s="355">
        <v>0</v>
      </c>
      <c r="Q33" s="359"/>
      <c r="R33" s="359"/>
      <c r="S33" s="359"/>
      <c r="T33" s="360">
        <v>0</v>
      </c>
      <c r="U33" s="359"/>
      <c r="V33" s="359"/>
      <c r="W33" s="359"/>
      <c r="X33" s="356">
        <v>0</v>
      </c>
      <c r="Y33" s="359"/>
      <c r="Z33" s="359"/>
      <c r="AA33" s="361"/>
      <c r="AB33" s="363" t="s">
        <v>301</v>
      </c>
      <c r="AC33" s="343">
        <v>20</v>
      </c>
    </row>
    <row r="34" spans="1:29" ht="25.5" x14ac:dyDescent="0.25">
      <c r="A34" s="355">
        <v>5397.7089999999998</v>
      </c>
      <c r="B34" s="356">
        <v>0</v>
      </c>
      <c r="C34" s="356">
        <v>0</v>
      </c>
      <c r="D34" s="356">
        <v>5397.7089999999998</v>
      </c>
      <c r="E34" s="349"/>
      <c r="F34" s="356">
        <v>0</v>
      </c>
      <c r="G34" s="349"/>
      <c r="H34" s="349"/>
      <c r="I34" s="349"/>
      <c r="J34" s="330">
        <v>0</v>
      </c>
      <c r="K34" s="349"/>
      <c r="L34" s="349"/>
      <c r="M34" s="365"/>
      <c r="N34" s="363" t="s">
        <v>410</v>
      </c>
      <c r="O34" s="343"/>
      <c r="P34" s="355"/>
      <c r="Q34" s="359"/>
      <c r="R34" s="359"/>
      <c r="S34" s="359"/>
      <c r="T34" s="360">
        <v>5397.7089999999998</v>
      </c>
      <c r="U34" s="359"/>
      <c r="V34" s="359"/>
      <c r="W34" s="357">
        <v>5397.7089999999998</v>
      </c>
      <c r="X34" s="356"/>
      <c r="Y34" s="359"/>
      <c r="Z34" s="359"/>
      <c r="AA34" s="361"/>
      <c r="AB34" s="363" t="s">
        <v>410</v>
      </c>
      <c r="AC34" s="343">
        <v>21</v>
      </c>
    </row>
    <row r="35" spans="1:29" ht="25.5" x14ac:dyDescent="0.25">
      <c r="A35" s="355">
        <v>1474.7449999999999</v>
      </c>
      <c r="B35" s="356">
        <v>0</v>
      </c>
      <c r="C35" s="356">
        <v>0</v>
      </c>
      <c r="D35" s="357">
        <v>1474.7449999999999</v>
      </c>
      <c r="E35" s="349"/>
      <c r="F35" s="356">
        <v>1474.7449999999999</v>
      </c>
      <c r="G35" s="349"/>
      <c r="H35" s="349"/>
      <c r="I35" s="357">
        <v>1474.7449999999999</v>
      </c>
      <c r="J35" s="330">
        <v>0</v>
      </c>
      <c r="K35" s="349"/>
      <c r="L35" s="349"/>
      <c r="M35" s="365"/>
      <c r="N35" s="363" t="s">
        <v>302</v>
      </c>
      <c r="O35" s="343">
        <v>21</v>
      </c>
      <c r="P35" s="355">
        <v>0</v>
      </c>
      <c r="Q35" s="359"/>
      <c r="R35" s="359"/>
      <c r="S35" s="359"/>
      <c r="T35" s="360">
        <v>0</v>
      </c>
      <c r="U35" s="359"/>
      <c r="V35" s="359"/>
      <c r="W35" s="359"/>
      <c r="X35" s="356">
        <v>0</v>
      </c>
      <c r="Y35" s="359"/>
      <c r="Z35" s="359"/>
      <c r="AA35" s="361"/>
      <c r="AB35" s="363" t="s">
        <v>302</v>
      </c>
      <c r="AC35" s="343">
        <v>22</v>
      </c>
    </row>
    <row r="36" spans="1:29" ht="25.5" x14ac:dyDescent="0.25">
      <c r="A36" s="355">
        <v>943.66499999999996</v>
      </c>
      <c r="B36" s="356">
        <v>0</v>
      </c>
      <c r="C36" s="356">
        <v>0</v>
      </c>
      <c r="D36" s="356">
        <v>943.66499999999996</v>
      </c>
      <c r="E36" s="349"/>
      <c r="F36" s="356">
        <v>943.66499999999996</v>
      </c>
      <c r="G36" s="349"/>
      <c r="H36" s="349"/>
      <c r="I36" s="357">
        <v>943.66499999999996</v>
      </c>
      <c r="J36" s="330">
        <v>0</v>
      </c>
      <c r="K36" s="349"/>
      <c r="L36" s="349"/>
      <c r="M36" s="359"/>
      <c r="N36" s="363" t="s">
        <v>303</v>
      </c>
      <c r="O36" s="343">
        <v>22</v>
      </c>
      <c r="P36" s="355">
        <v>0</v>
      </c>
      <c r="Q36" s="359"/>
      <c r="R36" s="359"/>
      <c r="S36" s="359"/>
      <c r="T36" s="360">
        <v>0</v>
      </c>
      <c r="U36" s="359"/>
      <c r="V36" s="359"/>
      <c r="W36" s="359"/>
      <c r="X36" s="356">
        <v>0</v>
      </c>
      <c r="Y36" s="359"/>
      <c r="Z36" s="359"/>
      <c r="AA36" s="361"/>
      <c r="AB36" s="363" t="s">
        <v>303</v>
      </c>
      <c r="AC36" s="343">
        <v>23</v>
      </c>
    </row>
    <row r="37" spans="1:29" ht="25.5" x14ac:dyDescent="0.25">
      <c r="A37" s="355">
        <v>2254.5440000000003</v>
      </c>
      <c r="B37" s="356">
        <v>0</v>
      </c>
      <c r="C37" s="356">
        <v>0</v>
      </c>
      <c r="D37" s="356">
        <v>2254.5440000000003</v>
      </c>
      <c r="E37" s="349"/>
      <c r="F37" s="356">
        <v>0</v>
      </c>
      <c r="G37" s="349"/>
      <c r="H37" s="349"/>
      <c r="I37" s="349"/>
      <c r="J37" s="330">
        <v>2254.5440000000003</v>
      </c>
      <c r="K37" s="349"/>
      <c r="L37" s="349"/>
      <c r="M37" s="357">
        <v>2254.5440000000003</v>
      </c>
      <c r="N37" s="363" t="s">
        <v>304</v>
      </c>
      <c r="O37" s="343">
        <v>23</v>
      </c>
      <c r="P37" s="355">
        <v>0</v>
      </c>
      <c r="Q37" s="359"/>
      <c r="R37" s="359"/>
      <c r="S37" s="359"/>
      <c r="T37" s="360">
        <v>0</v>
      </c>
      <c r="U37" s="359"/>
      <c r="V37" s="359"/>
      <c r="W37" s="359"/>
      <c r="X37" s="356">
        <v>0</v>
      </c>
      <c r="Y37" s="359"/>
      <c r="Z37" s="359"/>
      <c r="AA37" s="361"/>
      <c r="AB37" s="363" t="s">
        <v>304</v>
      </c>
      <c r="AC37" s="343">
        <v>24</v>
      </c>
    </row>
    <row r="38" spans="1:29" ht="25.5" x14ac:dyDescent="0.25">
      <c r="A38" s="355">
        <v>24156</v>
      </c>
      <c r="B38" s="356">
        <v>0</v>
      </c>
      <c r="C38" s="356">
        <v>0</v>
      </c>
      <c r="D38" s="356">
        <v>24156</v>
      </c>
      <c r="E38" s="349"/>
      <c r="F38" s="356">
        <v>0</v>
      </c>
      <c r="G38" s="349"/>
      <c r="H38" s="349"/>
      <c r="I38" s="349"/>
      <c r="J38" s="330">
        <v>24156</v>
      </c>
      <c r="K38" s="349"/>
      <c r="L38" s="349"/>
      <c r="M38" s="357">
        <v>24156</v>
      </c>
      <c r="N38" s="363" t="s">
        <v>305</v>
      </c>
      <c r="O38" s="343">
        <v>24</v>
      </c>
      <c r="P38" s="355">
        <v>0</v>
      </c>
      <c r="Q38" s="359"/>
      <c r="R38" s="359"/>
      <c r="S38" s="359"/>
      <c r="T38" s="360">
        <v>0</v>
      </c>
      <c r="U38" s="359"/>
      <c r="V38" s="359"/>
      <c r="W38" s="359"/>
      <c r="X38" s="356">
        <v>0</v>
      </c>
      <c r="Y38" s="359"/>
      <c r="Z38" s="359"/>
      <c r="AA38" s="361"/>
      <c r="AB38" s="363" t="s">
        <v>305</v>
      </c>
      <c r="AC38" s="343">
        <v>25</v>
      </c>
    </row>
    <row r="39" spans="1:29" ht="25.5" x14ac:dyDescent="0.25">
      <c r="A39" s="355">
        <v>1030.546</v>
      </c>
      <c r="B39" s="356">
        <v>0</v>
      </c>
      <c r="C39" s="356">
        <v>0</v>
      </c>
      <c r="D39" s="356">
        <v>1030.546</v>
      </c>
      <c r="E39" s="349"/>
      <c r="F39" s="356">
        <v>1030.546</v>
      </c>
      <c r="G39" s="349"/>
      <c r="H39" s="349"/>
      <c r="I39" s="357">
        <v>1030.546</v>
      </c>
      <c r="J39" s="330">
        <v>0</v>
      </c>
      <c r="K39" s="349"/>
      <c r="L39" s="349"/>
      <c r="M39" s="359"/>
      <c r="N39" s="363" t="s">
        <v>395</v>
      </c>
      <c r="O39" s="343">
        <v>25</v>
      </c>
      <c r="P39" s="355">
        <v>0</v>
      </c>
      <c r="Q39" s="359"/>
      <c r="R39" s="359"/>
      <c r="S39" s="359"/>
      <c r="T39" s="360">
        <v>0</v>
      </c>
      <c r="U39" s="359"/>
      <c r="V39" s="359"/>
      <c r="W39" s="359"/>
      <c r="X39" s="356">
        <v>0</v>
      </c>
      <c r="Y39" s="359"/>
      <c r="Z39" s="359"/>
      <c r="AA39" s="361"/>
      <c r="AB39" s="363" t="s">
        <v>395</v>
      </c>
      <c r="AC39" s="343">
        <v>26</v>
      </c>
    </row>
    <row r="40" spans="1:29" ht="25.5" x14ac:dyDescent="0.25">
      <c r="A40" s="355">
        <v>767.85199999999998</v>
      </c>
      <c r="B40" s="356">
        <v>0</v>
      </c>
      <c r="C40" s="356">
        <v>0</v>
      </c>
      <c r="D40" s="356">
        <v>767.85199999999998</v>
      </c>
      <c r="E40" s="349"/>
      <c r="F40" s="356">
        <v>767.85199999999998</v>
      </c>
      <c r="G40" s="349"/>
      <c r="H40" s="349"/>
      <c r="I40" s="357">
        <v>767.85199999999998</v>
      </c>
      <c r="J40" s="330">
        <v>0</v>
      </c>
      <c r="K40" s="349"/>
      <c r="L40" s="349"/>
      <c r="M40" s="359"/>
      <c r="N40" s="363" t="s">
        <v>396</v>
      </c>
      <c r="O40" s="343">
        <v>26</v>
      </c>
      <c r="P40" s="355">
        <v>0</v>
      </c>
      <c r="Q40" s="359"/>
      <c r="R40" s="359"/>
      <c r="S40" s="359"/>
      <c r="T40" s="360">
        <v>0</v>
      </c>
      <c r="U40" s="359"/>
      <c r="V40" s="359"/>
      <c r="W40" s="359"/>
      <c r="X40" s="356">
        <v>0</v>
      </c>
      <c r="Y40" s="359"/>
      <c r="Z40" s="359"/>
      <c r="AA40" s="361"/>
      <c r="AB40" s="363" t="s">
        <v>396</v>
      </c>
      <c r="AC40" s="343">
        <v>27</v>
      </c>
    </row>
    <row r="41" spans="1:29" ht="25.5" x14ac:dyDescent="0.25">
      <c r="A41" s="366">
        <v>528645.11399999994</v>
      </c>
      <c r="B41" s="366">
        <v>0</v>
      </c>
      <c r="C41" s="366">
        <v>0</v>
      </c>
      <c r="D41" s="366">
        <v>528645.11399999994</v>
      </c>
      <c r="E41" s="366">
        <v>0</v>
      </c>
      <c r="F41" s="366">
        <v>4216.808</v>
      </c>
      <c r="G41" s="366">
        <v>0</v>
      </c>
      <c r="H41" s="366">
        <v>0</v>
      </c>
      <c r="I41" s="366">
        <v>4216.808</v>
      </c>
      <c r="J41" s="366">
        <v>436988.78100000008</v>
      </c>
      <c r="K41" s="366">
        <v>0</v>
      </c>
      <c r="L41" s="366">
        <v>0</v>
      </c>
      <c r="M41" s="366">
        <v>436988.78100000008</v>
      </c>
      <c r="N41" s="342" t="s">
        <v>306</v>
      </c>
      <c r="O41" s="340"/>
      <c r="P41" s="367">
        <v>82041.816000000006</v>
      </c>
      <c r="Q41" s="367">
        <v>0</v>
      </c>
      <c r="R41" s="367">
        <v>0</v>
      </c>
      <c r="S41" s="367">
        <v>82041.816000000006</v>
      </c>
      <c r="T41" s="367">
        <v>5397.7089999999998</v>
      </c>
      <c r="U41" s="367">
        <v>0</v>
      </c>
      <c r="V41" s="367">
        <v>0</v>
      </c>
      <c r="W41" s="367">
        <v>5397.7089999999998</v>
      </c>
      <c r="X41" s="367">
        <v>0</v>
      </c>
      <c r="Y41" s="367">
        <v>0</v>
      </c>
      <c r="Z41" s="367">
        <v>0</v>
      </c>
      <c r="AA41" s="367">
        <v>0</v>
      </c>
      <c r="AB41" s="342" t="s">
        <v>306</v>
      </c>
      <c r="AC41" s="340"/>
    </row>
    <row r="42" spans="1:29" ht="25.5" x14ac:dyDescent="0.25">
      <c r="A42" s="368"/>
      <c r="B42" s="352"/>
      <c r="C42" s="352"/>
      <c r="D42" s="352"/>
      <c r="E42" s="352"/>
      <c r="F42" s="352"/>
      <c r="G42" s="352"/>
      <c r="H42" s="352"/>
      <c r="I42" s="352"/>
      <c r="J42" s="352"/>
      <c r="K42" s="352"/>
      <c r="L42" s="352"/>
      <c r="M42" s="352"/>
      <c r="N42" s="351"/>
      <c r="O42" s="340"/>
      <c r="P42" s="369"/>
      <c r="Q42" s="370"/>
      <c r="R42" s="370"/>
      <c r="S42" s="370"/>
      <c r="T42" s="370"/>
      <c r="U42" s="370"/>
      <c r="V42" s="370"/>
      <c r="W42" s="370"/>
      <c r="X42" s="370"/>
      <c r="Y42" s="370"/>
      <c r="Z42" s="370"/>
      <c r="AA42" s="370"/>
      <c r="AB42" s="353"/>
      <c r="AC42" s="371"/>
    </row>
    <row r="43" spans="1:29" ht="25.5" x14ac:dyDescent="0.25">
      <c r="A43" s="488"/>
      <c r="B43" s="352"/>
      <c r="C43" s="352"/>
      <c r="D43" s="352"/>
      <c r="E43" s="352"/>
      <c r="F43" s="352"/>
      <c r="G43" s="352"/>
      <c r="H43" s="352"/>
      <c r="I43" s="352"/>
      <c r="J43" s="352"/>
      <c r="K43" s="352"/>
      <c r="L43" s="352"/>
      <c r="M43" s="352"/>
      <c r="N43" s="372"/>
      <c r="O43" s="340"/>
      <c r="P43" s="368"/>
      <c r="Q43" s="352"/>
      <c r="R43" s="352"/>
      <c r="S43" s="352"/>
      <c r="T43" s="352"/>
      <c r="U43" s="352"/>
      <c r="V43" s="352"/>
      <c r="W43" s="352"/>
      <c r="X43" s="352"/>
      <c r="Y43" s="352"/>
      <c r="Z43" s="352"/>
      <c r="AA43" s="352"/>
      <c r="AB43" s="373"/>
      <c r="AC43" s="371"/>
    </row>
    <row r="44" spans="1:29" ht="26.25" thickBot="1" x14ac:dyDescent="0.3">
      <c r="A44" s="374">
        <v>4445138.6320000002</v>
      </c>
      <c r="B44" s="374">
        <v>49878.800999999992</v>
      </c>
      <c r="C44" s="374">
        <v>139518.13399999999</v>
      </c>
      <c r="D44" s="374">
        <v>4160012.7710000002</v>
      </c>
      <c r="E44" s="374">
        <v>95728.925999999992</v>
      </c>
      <c r="F44" s="374">
        <v>516026.34500000003</v>
      </c>
      <c r="G44" s="374">
        <v>43235.663</v>
      </c>
      <c r="H44" s="374">
        <v>13408.967999999999</v>
      </c>
      <c r="I44" s="374">
        <v>459381.71400000004</v>
      </c>
      <c r="J44" s="374">
        <v>1552289.2009999999</v>
      </c>
      <c r="K44" s="374">
        <v>4314.9500000000007</v>
      </c>
      <c r="L44" s="374">
        <v>4430.0489999999991</v>
      </c>
      <c r="M44" s="374">
        <v>1543544.202</v>
      </c>
      <c r="N44" s="375" t="s">
        <v>307</v>
      </c>
      <c r="O44" s="376"/>
      <c r="P44" s="374">
        <v>305067.549</v>
      </c>
      <c r="Q44" s="374">
        <v>68.323000000000008</v>
      </c>
      <c r="R44" s="374">
        <v>1868.0209999999997</v>
      </c>
      <c r="S44" s="374">
        <v>303131.20500000002</v>
      </c>
      <c r="T44" s="374">
        <v>422196.65500000003</v>
      </c>
      <c r="U44" s="374">
        <v>1723.7570000000001</v>
      </c>
      <c r="V44" s="374">
        <v>2668.0029999999997</v>
      </c>
      <c r="W44" s="374">
        <v>417804.89500000002</v>
      </c>
      <c r="X44" s="374">
        <v>1553829.956</v>
      </c>
      <c r="Y44" s="374">
        <v>536.10800000000006</v>
      </c>
      <c r="Z44" s="374">
        <v>117143.09299999999</v>
      </c>
      <c r="AA44" s="374">
        <v>1436150.7550000001</v>
      </c>
      <c r="AB44" s="377" t="s">
        <v>307</v>
      </c>
      <c r="AC44" s="378"/>
    </row>
    <row r="45" spans="1:29" x14ac:dyDescent="0.25">
      <c r="A45" s="567" t="s">
        <v>308</v>
      </c>
      <c r="B45" s="567"/>
      <c r="C45" s="567"/>
      <c r="D45" s="567"/>
      <c r="E45" s="567"/>
      <c r="F45" s="567"/>
      <c r="G45" s="567"/>
      <c r="H45" s="567"/>
      <c r="I45" s="567"/>
      <c r="J45" s="567"/>
      <c r="K45" s="567"/>
      <c r="L45" s="567"/>
      <c r="M45" s="567"/>
      <c r="N45" s="567"/>
      <c r="O45" s="567"/>
      <c r="P45" s="567" t="s">
        <v>309</v>
      </c>
      <c r="Q45" s="567"/>
      <c r="R45" s="567"/>
      <c r="S45" s="567"/>
      <c r="T45" s="567"/>
      <c r="U45" s="567"/>
      <c r="V45" s="567"/>
      <c r="W45" s="567"/>
      <c r="X45" s="567"/>
      <c r="Y45" s="567"/>
      <c r="Z45" s="567"/>
      <c r="AA45" s="567"/>
      <c r="AB45" s="567"/>
      <c r="AC45" s="567"/>
    </row>
    <row r="46" spans="1:29" x14ac:dyDescent="0.25">
      <c r="A46" s="568"/>
      <c r="B46" s="568"/>
      <c r="C46" s="568"/>
      <c r="D46" s="568"/>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row>
    <row r="47" spans="1:29" x14ac:dyDescent="0.25">
      <c r="A47" s="568"/>
      <c r="B47" s="568"/>
      <c r="C47" s="568"/>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row>
    <row r="48" spans="1:29" x14ac:dyDescent="0.25">
      <c r="A48" s="568"/>
      <c r="B48" s="568"/>
      <c r="C48" s="568"/>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row>
  </sheetData>
  <mergeCells count="23">
    <mergeCell ref="A2:O2"/>
    <mergeCell ref="P2:AC2"/>
    <mergeCell ref="A3:C3"/>
    <mergeCell ref="P3:R3"/>
    <mergeCell ref="A4:A6"/>
    <mergeCell ref="B4:D5"/>
    <mergeCell ref="E4:E6"/>
    <mergeCell ref="F4:I4"/>
    <mergeCell ref="J4:M4"/>
    <mergeCell ref="N4:N6"/>
    <mergeCell ref="A45:O48"/>
    <mergeCell ref="P45:AC48"/>
    <mergeCell ref="O4:O6"/>
    <mergeCell ref="P4:S4"/>
    <mergeCell ref="T4:W4"/>
    <mergeCell ref="X4:AA4"/>
    <mergeCell ref="AB4:AB6"/>
    <mergeCell ref="AC4:AC6"/>
    <mergeCell ref="F5:I5"/>
    <mergeCell ref="J5:M5"/>
    <mergeCell ref="P5:S5"/>
    <mergeCell ref="T5:W5"/>
    <mergeCell ref="X5:AA5"/>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5"/>
  <sheetViews>
    <sheetView rightToLeft="1" view="pageBreakPreview" zoomScale="150" zoomScaleNormal="100" zoomScaleSheetLayoutView="150" workbookViewId="0">
      <selection activeCell="G8" sqref="G8"/>
    </sheetView>
  </sheetViews>
  <sheetFormatPr defaultRowHeight="15.75" x14ac:dyDescent="0.4"/>
  <cols>
    <col min="1" max="1" width="11.85546875" style="4" customWidth="1"/>
    <col min="2" max="2" width="17.42578125" style="4" customWidth="1"/>
    <col min="3" max="9" width="13.7109375" style="4" customWidth="1"/>
    <col min="10" max="256" width="9" style="4"/>
    <col min="257" max="257" width="11.85546875" style="4" customWidth="1"/>
    <col min="258" max="258" width="17.42578125" style="4" customWidth="1"/>
    <col min="259" max="265" width="13.7109375" style="4" customWidth="1"/>
    <col min="266" max="512" width="9" style="4"/>
    <col min="513" max="513" width="11.85546875" style="4" customWidth="1"/>
    <col min="514" max="514" width="17.42578125" style="4" customWidth="1"/>
    <col min="515" max="521" width="13.7109375" style="4" customWidth="1"/>
    <col min="522" max="768" width="9" style="4"/>
    <col min="769" max="769" width="11.85546875" style="4" customWidth="1"/>
    <col min="770" max="770" width="17.42578125" style="4" customWidth="1"/>
    <col min="771" max="777" width="13.7109375" style="4" customWidth="1"/>
    <col min="778" max="1024" width="9" style="4"/>
    <col min="1025" max="1025" width="11.85546875" style="4" customWidth="1"/>
    <col min="1026" max="1026" width="17.42578125" style="4" customWidth="1"/>
    <col min="1027" max="1033" width="13.7109375" style="4" customWidth="1"/>
    <col min="1034" max="1280" width="9" style="4"/>
    <col min="1281" max="1281" width="11.85546875" style="4" customWidth="1"/>
    <col min="1282" max="1282" width="17.42578125" style="4" customWidth="1"/>
    <col min="1283" max="1289" width="13.7109375" style="4" customWidth="1"/>
    <col min="1290" max="1536" width="9" style="4"/>
    <col min="1537" max="1537" width="11.85546875" style="4" customWidth="1"/>
    <col min="1538" max="1538" width="17.42578125" style="4" customWidth="1"/>
    <col min="1539" max="1545" width="13.7109375" style="4" customWidth="1"/>
    <col min="1546" max="1792" width="9" style="4"/>
    <col min="1793" max="1793" width="11.85546875" style="4" customWidth="1"/>
    <col min="1794" max="1794" width="17.42578125" style="4" customWidth="1"/>
    <col min="1795" max="1801" width="13.7109375" style="4" customWidth="1"/>
    <col min="1802" max="2048" width="9" style="4"/>
    <col min="2049" max="2049" width="11.85546875" style="4" customWidth="1"/>
    <col min="2050" max="2050" width="17.42578125" style="4" customWidth="1"/>
    <col min="2051" max="2057" width="13.7109375" style="4" customWidth="1"/>
    <col min="2058" max="2304" width="9" style="4"/>
    <col min="2305" max="2305" width="11.85546875" style="4" customWidth="1"/>
    <col min="2306" max="2306" width="17.42578125" style="4" customWidth="1"/>
    <col min="2307" max="2313" width="13.7109375" style="4" customWidth="1"/>
    <col min="2314" max="2560" width="9" style="4"/>
    <col min="2561" max="2561" width="11.85546875" style="4" customWidth="1"/>
    <col min="2562" max="2562" width="17.42578125" style="4" customWidth="1"/>
    <col min="2563" max="2569" width="13.7109375" style="4" customWidth="1"/>
    <col min="2570" max="2816" width="9" style="4"/>
    <col min="2817" max="2817" width="11.85546875" style="4" customWidth="1"/>
    <col min="2818" max="2818" width="17.42578125" style="4" customWidth="1"/>
    <col min="2819" max="2825" width="13.7109375" style="4" customWidth="1"/>
    <col min="2826" max="3072" width="9" style="4"/>
    <col min="3073" max="3073" width="11.85546875" style="4" customWidth="1"/>
    <col min="3074" max="3074" width="17.42578125" style="4" customWidth="1"/>
    <col min="3075" max="3081" width="13.7109375" style="4" customWidth="1"/>
    <col min="3082" max="3328" width="9" style="4"/>
    <col min="3329" max="3329" width="11.85546875" style="4" customWidth="1"/>
    <col min="3330" max="3330" width="17.42578125" style="4" customWidth="1"/>
    <col min="3331" max="3337" width="13.7109375" style="4" customWidth="1"/>
    <col min="3338" max="3584" width="9" style="4"/>
    <col min="3585" max="3585" width="11.85546875" style="4" customWidth="1"/>
    <col min="3586" max="3586" width="17.42578125" style="4" customWidth="1"/>
    <col min="3587" max="3593" width="13.7109375" style="4" customWidth="1"/>
    <col min="3594" max="3840" width="9" style="4"/>
    <col min="3841" max="3841" width="11.85546875" style="4" customWidth="1"/>
    <col min="3842" max="3842" width="17.42578125" style="4" customWidth="1"/>
    <col min="3843" max="3849" width="13.7109375" style="4" customWidth="1"/>
    <col min="3850" max="4096" width="9" style="4"/>
    <col min="4097" max="4097" width="11.85546875" style="4" customWidth="1"/>
    <col min="4098" max="4098" width="17.42578125" style="4" customWidth="1"/>
    <col min="4099" max="4105" width="13.7109375" style="4" customWidth="1"/>
    <col min="4106" max="4352" width="9" style="4"/>
    <col min="4353" max="4353" width="11.85546875" style="4" customWidth="1"/>
    <col min="4354" max="4354" width="17.42578125" style="4" customWidth="1"/>
    <col min="4355" max="4361" width="13.7109375" style="4" customWidth="1"/>
    <col min="4362" max="4608" width="9" style="4"/>
    <col min="4609" max="4609" width="11.85546875" style="4" customWidth="1"/>
    <col min="4610" max="4610" width="17.42578125" style="4" customWidth="1"/>
    <col min="4611" max="4617" width="13.7109375" style="4" customWidth="1"/>
    <col min="4618" max="4864" width="9" style="4"/>
    <col min="4865" max="4865" width="11.85546875" style="4" customWidth="1"/>
    <col min="4866" max="4866" width="17.42578125" style="4" customWidth="1"/>
    <col min="4867" max="4873" width="13.7109375" style="4" customWidth="1"/>
    <col min="4874" max="5120" width="9" style="4"/>
    <col min="5121" max="5121" width="11.85546875" style="4" customWidth="1"/>
    <col min="5122" max="5122" width="17.42578125" style="4" customWidth="1"/>
    <col min="5123" max="5129" width="13.7109375" style="4" customWidth="1"/>
    <col min="5130" max="5376" width="9" style="4"/>
    <col min="5377" max="5377" width="11.85546875" style="4" customWidth="1"/>
    <col min="5378" max="5378" width="17.42578125" style="4" customWidth="1"/>
    <col min="5379" max="5385" width="13.7109375" style="4" customWidth="1"/>
    <col min="5386" max="5632" width="9" style="4"/>
    <col min="5633" max="5633" width="11.85546875" style="4" customWidth="1"/>
    <col min="5634" max="5634" width="17.42578125" style="4" customWidth="1"/>
    <col min="5635" max="5641" width="13.7109375" style="4" customWidth="1"/>
    <col min="5642" max="5888" width="9" style="4"/>
    <col min="5889" max="5889" width="11.85546875" style="4" customWidth="1"/>
    <col min="5890" max="5890" width="17.42578125" style="4" customWidth="1"/>
    <col min="5891" max="5897" width="13.7109375" style="4" customWidth="1"/>
    <col min="5898" max="6144" width="9" style="4"/>
    <col min="6145" max="6145" width="11.85546875" style="4" customWidth="1"/>
    <col min="6146" max="6146" width="17.42578125" style="4" customWidth="1"/>
    <col min="6147" max="6153" width="13.7109375" style="4" customWidth="1"/>
    <col min="6154" max="6400" width="9" style="4"/>
    <col min="6401" max="6401" width="11.85546875" style="4" customWidth="1"/>
    <col min="6402" max="6402" width="17.42578125" style="4" customWidth="1"/>
    <col min="6403" max="6409" width="13.7109375" style="4" customWidth="1"/>
    <col min="6410" max="6656" width="9" style="4"/>
    <col min="6657" max="6657" width="11.85546875" style="4" customWidth="1"/>
    <col min="6658" max="6658" width="17.42578125" style="4" customWidth="1"/>
    <col min="6659" max="6665" width="13.7109375" style="4" customWidth="1"/>
    <col min="6666" max="6912" width="9" style="4"/>
    <col min="6913" max="6913" width="11.85546875" style="4" customWidth="1"/>
    <col min="6914" max="6914" width="17.42578125" style="4" customWidth="1"/>
    <col min="6915" max="6921" width="13.7109375" style="4" customWidth="1"/>
    <col min="6922" max="7168" width="9" style="4"/>
    <col min="7169" max="7169" width="11.85546875" style="4" customWidth="1"/>
    <col min="7170" max="7170" width="17.42578125" style="4" customWidth="1"/>
    <col min="7171" max="7177" width="13.7109375" style="4" customWidth="1"/>
    <col min="7178" max="7424" width="9" style="4"/>
    <col min="7425" max="7425" width="11.85546875" style="4" customWidth="1"/>
    <col min="7426" max="7426" width="17.42578125" style="4" customWidth="1"/>
    <col min="7427" max="7433" width="13.7109375" style="4" customWidth="1"/>
    <col min="7434" max="7680" width="9" style="4"/>
    <col min="7681" max="7681" width="11.85546875" style="4" customWidth="1"/>
    <col min="7682" max="7682" width="17.42578125" style="4" customWidth="1"/>
    <col min="7683" max="7689" width="13.7109375" style="4" customWidth="1"/>
    <col min="7690" max="7936" width="9" style="4"/>
    <col min="7937" max="7937" width="11.85546875" style="4" customWidth="1"/>
    <col min="7938" max="7938" width="17.42578125" style="4" customWidth="1"/>
    <col min="7939" max="7945" width="13.7109375" style="4" customWidth="1"/>
    <col min="7946" max="8192" width="9" style="4"/>
    <col min="8193" max="8193" width="11.85546875" style="4" customWidth="1"/>
    <col min="8194" max="8194" width="17.42578125" style="4" customWidth="1"/>
    <col min="8195" max="8201" width="13.7109375" style="4" customWidth="1"/>
    <col min="8202" max="8448" width="9" style="4"/>
    <col min="8449" max="8449" width="11.85546875" style="4" customWidth="1"/>
    <col min="8450" max="8450" width="17.42578125" style="4" customWidth="1"/>
    <col min="8451" max="8457" width="13.7109375" style="4" customWidth="1"/>
    <col min="8458" max="8704" width="9" style="4"/>
    <col min="8705" max="8705" width="11.85546875" style="4" customWidth="1"/>
    <col min="8706" max="8706" width="17.42578125" style="4" customWidth="1"/>
    <col min="8707" max="8713" width="13.7109375" style="4" customWidth="1"/>
    <col min="8714" max="8960" width="9" style="4"/>
    <col min="8961" max="8961" width="11.85546875" style="4" customWidth="1"/>
    <col min="8962" max="8962" width="17.42578125" style="4" customWidth="1"/>
    <col min="8963" max="8969" width="13.7109375" style="4" customWidth="1"/>
    <col min="8970" max="9216" width="9" style="4"/>
    <col min="9217" max="9217" width="11.85546875" style="4" customWidth="1"/>
    <col min="9218" max="9218" width="17.42578125" style="4" customWidth="1"/>
    <col min="9219" max="9225" width="13.7109375" style="4" customWidth="1"/>
    <col min="9226" max="9472" width="9" style="4"/>
    <col min="9473" max="9473" width="11.85546875" style="4" customWidth="1"/>
    <col min="9474" max="9474" width="17.42578125" style="4" customWidth="1"/>
    <col min="9475" max="9481" width="13.7109375" style="4" customWidth="1"/>
    <col min="9482" max="9728" width="9" style="4"/>
    <col min="9729" max="9729" width="11.85546875" style="4" customWidth="1"/>
    <col min="9730" max="9730" width="17.42578125" style="4" customWidth="1"/>
    <col min="9731" max="9737" width="13.7109375" style="4" customWidth="1"/>
    <col min="9738" max="9984" width="9" style="4"/>
    <col min="9985" max="9985" width="11.85546875" style="4" customWidth="1"/>
    <col min="9986" max="9986" width="17.42578125" style="4" customWidth="1"/>
    <col min="9987" max="9993" width="13.7109375" style="4" customWidth="1"/>
    <col min="9994" max="10240" width="9" style="4"/>
    <col min="10241" max="10241" width="11.85546875" style="4" customWidth="1"/>
    <col min="10242" max="10242" width="17.42578125" style="4" customWidth="1"/>
    <col min="10243" max="10249" width="13.7109375" style="4" customWidth="1"/>
    <col min="10250" max="10496" width="9" style="4"/>
    <col min="10497" max="10497" width="11.85546875" style="4" customWidth="1"/>
    <col min="10498" max="10498" width="17.42578125" style="4" customWidth="1"/>
    <col min="10499" max="10505" width="13.7109375" style="4" customWidth="1"/>
    <col min="10506" max="10752" width="9" style="4"/>
    <col min="10753" max="10753" width="11.85546875" style="4" customWidth="1"/>
    <col min="10754" max="10754" width="17.42578125" style="4" customWidth="1"/>
    <col min="10755" max="10761" width="13.7109375" style="4" customWidth="1"/>
    <col min="10762" max="11008" width="9" style="4"/>
    <col min="11009" max="11009" width="11.85546875" style="4" customWidth="1"/>
    <col min="11010" max="11010" width="17.42578125" style="4" customWidth="1"/>
    <col min="11011" max="11017" width="13.7109375" style="4" customWidth="1"/>
    <col min="11018" max="11264" width="9" style="4"/>
    <col min="11265" max="11265" width="11.85546875" style="4" customWidth="1"/>
    <col min="11266" max="11266" width="17.42578125" style="4" customWidth="1"/>
    <col min="11267" max="11273" width="13.7109375" style="4" customWidth="1"/>
    <col min="11274" max="11520" width="9" style="4"/>
    <col min="11521" max="11521" width="11.85546875" style="4" customWidth="1"/>
    <col min="11522" max="11522" width="17.42578125" style="4" customWidth="1"/>
    <col min="11523" max="11529" width="13.7109375" style="4" customWidth="1"/>
    <col min="11530" max="11776" width="9" style="4"/>
    <col min="11777" max="11777" width="11.85546875" style="4" customWidth="1"/>
    <col min="11778" max="11778" width="17.42578125" style="4" customWidth="1"/>
    <col min="11779" max="11785" width="13.7109375" style="4" customWidth="1"/>
    <col min="11786" max="12032" width="9" style="4"/>
    <col min="12033" max="12033" width="11.85546875" style="4" customWidth="1"/>
    <col min="12034" max="12034" width="17.42578125" style="4" customWidth="1"/>
    <col min="12035" max="12041" width="13.7109375" style="4" customWidth="1"/>
    <col min="12042" max="12288" width="9" style="4"/>
    <col min="12289" max="12289" width="11.85546875" style="4" customWidth="1"/>
    <col min="12290" max="12290" width="17.42578125" style="4" customWidth="1"/>
    <col min="12291" max="12297" width="13.7109375" style="4" customWidth="1"/>
    <col min="12298" max="12544" width="9" style="4"/>
    <col min="12545" max="12545" width="11.85546875" style="4" customWidth="1"/>
    <col min="12546" max="12546" width="17.42578125" style="4" customWidth="1"/>
    <col min="12547" max="12553" width="13.7109375" style="4" customWidth="1"/>
    <col min="12554" max="12800" width="9" style="4"/>
    <col min="12801" max="12801" width="11.85546875" style="4" customWidth="1"/>
    <col min="12802" max="12802" width="17.42578125" style="4" customWidth="1"/>
    <col min="12803" max="12809" width="13.7109375" style="4" customWidth="1"/>
    <col min="12810" max="13056" width="9" style="4"/>
    <col min="13057" max="13057" width="11.85546875" style="4" customWidth="1"/>
    <col min="13058" max="13058" width="17.42578125" style="4" customWidth="1"/>
    <col min="13059" max="13065" width="13.7109375" style="4" customWidth="1"/>
    <col min="13066" max="13312" width="9" style="4"/>
    <col min="13313" max="13313" width="11.85546875" style="4" customWidth="1"/>
    <col min="13314" max="13314" width="17.42578125" style="4" customWidth="1"/>
    <col min="13315" max="13321" width="13.7109375" style="4" customWidth="1"/>
    <col min="13322" max="13568" width="9" style="4"/>
    <col min="13569" max="13569" width="11.85546875" style="4" customWidth="1"/>
    <col min="13570" max="13570" width="17.42578125" style="4" customWidth="1"/>
    <col min="13571" max="13577" width="13.7109375" style="4" customWidth="1"/>
    <col min="13578" max="13824" width="9" style="4"/>
    <col min="13825" max="13825" width="11.85546875" style="4" customWidth="1"/>
    <col min="13826" max="13826" width="17.42578125" style="4" customWidth="1"/>
    <col min="13827" max="13833" width="13.7109375" style="4" customWidth="1"/>
    <col min="13834" max="14080" width="9" style="4"/>
    <col min="14081" max="14081" width="11.85546875" style="4" customWidth="1"/>
    <col min="14082" max="14082" width="17.42578125" style="4" customWidth="1"/>
    <col min="14083" max="14089" width="13.7109375" style="4" customWidth="1"/>
    <col min="14090" max="14336" width="9" style="4"/>
    <col min="14337" max="14337" width="11.85546875" style="4" customWidth="1"/>
    <col min="14338" max="14338" width="17.42578125" style="4" customWidth="1"/>
    <col min="14339" max="14345" width="13.7109375" style="4" customWidth="1"/>
    <col min="14346" max="14592" width="9" style="4"/>
    <col min="14593" max="14593" width="11.85546875" style="4" customWidth="1"/>
    <col min="14594" max="14594" width="17.42578125" style="4" customWidth="1"/>
    <col min="14595" max="14601" width="13.7109375" style="4" customWidth="1"/>
    <col min="14602" max="14848" width="9" style="4"/>
    <col min="14849" max="14849" width="11.85546875" style="4" customWidth="1"/>
    <col min="14850" max="14850" width="17.42578125" style="4" customWidth="1"/>
    <col min="14851" max="14857" width="13.7109375" style="4" customWidth="1"/>
    <col min="14858" max="15104" width="9" style="4"/>
    <col min="15105" max="15105" width="11.85546875" style="4" customWidth="1"/>
    <col min="15106" max="15106" width="17.42578125" style="4" customWidth="1"/>
    <col min="15107" max="15113" width="13.7109375" style="4" customWidth="1"/>
    <col min="15114" max="15360" width="9" style="4"/>
    <col min="15361" max="15361" width="11.85546875" style="4" customWidth="1"/>
    <col min="15362" max="15362" width="17.42578125" style="4" customWidth="1"/>
    <col min="15363" max="15369" width="13.7109375" style="4" customWidth="1"/>
    <col min="15370" max="15616" width="9" style="4"/>
    <col min="15617" max="15617" width="11.85546875" style="4" customWidth="1"/>
    <col min="15618" max="15618" width="17.42578125" style="4" customWidth="1"/>
    <col min="15619" max="15625" width="13.7109375" style="4" customWidth="1"/>
    <col min="15626" max="15872" width="9" style="4"/>
    <col min="15873" max="15873" width="11.85546875" style="4" customWidth="1"/>
    <col min="15874" max="15874" width="17.42578125" style="4" customWidth="1"/>
    <col min="15875" max="15881" width="13.7109375" style="4" customWidth="1"/>
    <col min="15882" max="16128" width="9" style="4"/>
    <col min="16129" max="16129" width="11.85546875" style="4" customWidth="1"/>
    <col min="16130" max="16130" width="17.42578125" style="4" customWidth="1"/>
    <col min="16131" max="16137" width="13.7109375" style="4" customWidth="1"/>
    <col min="16138" max="16384" width="9" style="4"/>
  </cols>
  <sheetData>
    <row r="1" spans="1:9" x14ac:dyDescent="0.4">
      <c r="I1" s="166" t="s">
        <v>323</v>
      </c>
    </row>
    <row r="2" spans="1:9" ht="21" x14ac:dyDescent="0.55000000000000004">
      <c r="B2" s="587" t="s">
        <v>413</v>
      </c>
      <c r="C2" s="587"/>
      <c r="D2" s="587"/>
      <c r="E2" s="587"/>
      <c r="F2" s="587"/>
      <c r="G2" s="587"/>
      <c r="H2" s="587"/>
      <c r="I2" s="587"/>
    </row>
    <row r="3" spans="1:9" ht="21" x14ac:dyDescent="0.55000000000000004">
      <c r="B3" s="167"/>
      <c r="C3" s="167"/>
      <c r="D3" s="167"/>
      <c r="E3" s="167"/>
      <c r="F3" s="167"/>
      <c r="G3" s="167"/>
      <c r="H3" s="167"/>
    </row>
    <row r="4" spans="1:9" ht="21" x14ac:dyDescent="0.55000000000000004">
      <c r="B4" s="167"/>
      <c r="C4" s="167"/>
      <c r="D4" s="167"/>
      <c r="E4" s="167"/>
      <c r="F4" s="167"/>
      <c r="G4" s="167"/>
      <c r="H4" s="167"/>
    </row>
    <row r="5" spans="1:9" ht="15" customHeight="1" x14ac:dyDescent="0.4">
      <c r="B5" s="168"/>
      <c r="C5" s="168"/>
      <c r="D5" s="168"/>
      <c r="E5" s="168"/>
      <c r="F5" s="168"/>
      <c r="G5" s="168"/>
      <c r="H5" s="588" t="s">
        <v>324</v>
      </c>
      <c r="I5" s="588"/>
    </row>
    <row r="6" spans="1:9" ht="30" customHeight="1" x14ac:dyDescent="0.4">
      <c r="A6" s="589" t="s">
        <v>311</v>
      </c>
      <c r="B6" s="590"/>
      <c r="C6" s="173" t="s">
        <v>312</v>
      </c>
      <c r="D6" s="173" t="s">
        <v>313</v>
      </c>
      <c r="E6" s="173" t="s">
        <v>314</v>
      </c>
      <c r="F6" s="173" t="s">
        <v>315</v>
      </c>
      <c r="G6" s="173" t="s">
        <v>316</v>
      </c>
      <c r="H6" s="173" t="s">
        <v>317</v>
      </c>
      <c r="I6" s="173" t="s">
        <v>23</v>
      </c>
    </row>
    <row r="7" spans="1:9" ht="30" customHeight="1" x14ac:dyDescent="0.4">
      <c r="A7" s="591" t="s">
        <v>318</v>
      </c>
      <c r="B7" s="592"/>
      <c r="C7" s="267">
        <v>1553829.956</v>
      </c>
      <c r="D7" s="267">
        <v>416798.65500000003</v>
      </c>
      <c r="E7" s="267">
        <v>223025.73199999999</v>
      </c>
      <c r="F7" s="267">
        <v>1115300.753</v>
      </c>
      <c r="G7" s="267">
        <v>511809.34499999997</v>
      </c>
      <c r="H7" s="267">
        <v>95728.926000000007</v>
      </c>
      <c r="I7" s="267">
        <f>SUM(C7:H7)</f>
        <v>3916493.3669999996</v>
      </c>
    </row>
    <row r="8" spans="1:9" ht="30" customHeight="1" x14ac:dyDescent="0.4">
      <c r="A8" s="593" t="s">
        <v>319</v>
      </c>
      <c r="B8" s="170" t="s">
        <v>320</v>
      </c>
      <c r="C8" s="440">
        <v>0</v>
      </c>
      <c r="D8" s="440">
        <v>5397.7089999999998</v>
      </c>
      <c r="E8" s="267">
        <v>82041.816000000006</v>
      </c>
      <c r="F8" s="267">
        <v>436988.78100000002</v>
      </c>
      <c r="G8" s="440">
        <v>4216.808</v>
      </c>
      <c r="H8" s="440">
        <v>0</v>
      </c>
      <c r="I8" s="267">
        <f>SUM(C8:H8)</f>
        <v>528645.11399999994</v>
      </c>
    </row>
    <row r="9" spans="1:9" ht="30" customHeight="1" x14ac:dyDescent="0.4">
      <c r="A9" s="594"/>
      <c r="B9" s="171" t="s">
        <v>322</v>
      </c>
      <c r="C9" s="441" t="s">
        <v>321</v>
      </c>
      <c r="D9" s="442"/>
      <c r="E9" s="442"/>
      <c r="F9" s="442"/>
      <c r="G9" s="442"/>
      <c r="H9" s="442" t="s">
        <v>321</v>
      </c>
      <c r="I9" s="267">
        <f>SUM(C9:H9)</f>
        <v>0</v>
      </c>
    </row>
    <row r="10" spans="1:9" ht="20.100000000000001" customHeight="1" x14ac:dyDescent="0.4">
      <c r="A10" s="589" t="s">
        <v>19</v>
      </c>
      <c r="B10" s="590"/>
      <c r="C10" s="268">
        <f t="shared" ref="C10:I10" si="0">SUM(C7:C9)</f>
        <v>1553829.956</v>
      </c>
      <c r="D10" s="268">
        <f t="shared" si="0"/>
        <v>422196.364</v>
      </c>
      <c r="E10" s="268">
        <f t="shared" si="0"/>
        <v>305067.54800000001</v>
      </c>
      <c r="F10" s="268">
        <f t="shared" si="0"/>
        <v>1552289.534</v>
      </c>
      <c r="G10" s="268">
        <f t="shared" si="0"/>
        <v>516026.15299999999</v>
      </c>
      <c r="H10" s="268">
        <f>SUM(H7:H9)</f>
        <v>95728.926000000007</v>
      </c>
      <c r="I10" s="268">
        <f t="shared" si="0"/>
        <v>4445138.4809999997</v>
      </c>
    </row>
    <row r="11" spans="1:9" ht="20.100000000000001" customHeight="1" x14ac:dyDescent="0.55000000000000004">
      <c r="B11" s="167"/>
      <c r="C11" s="167"/>
      <c r="D11" s="167"/>
      <c r="E11" s="167"/>
      <c r="F11" s="167"/>
      <c r="G11" s="167"/>
      <c r="H11" s="167"/>
    </row>
    <row r="12" spans="1:9" ht="27" customHeight="1" x14ac:dyDescent="0.4">
      <c r="A12" s="586" t="s">
        <v>412</v>
      </c>
      <c r="B12" s="586"/>
      <c r="C12" s="586"/>
      <c r="D12" s="586"/>
      <c r="E12" s="586"/>
      <c r="F12" s="586"/>
      <c r="G12" s="586"/>
      <c r="H12" s="586"/>
      <c r="I12" s="586"/>
    </row>
    <row r="13" spans="1:9" ht="8.25" customHeight="1" x14ac:dyDescent="0.4"/>
    <row r="14" spans="1:9" ht="19.5" customHeight="1" x14ac:dyDescent="0.4">
      <c r="B14" s="172"/>
      <c r="C14" s="172"/>
      <c r="D14" s="172"/>
      <c r="E14" s="172"/>
      <c r="G14" s="443"/>
      <c r="I14" s="443"/>
    </row>
    <row r="15" spans="1:9" ht="18" customHeight="1" x14ac:dyDescent="0.4"/>
  </sheetData>
  <mergeCells count="7">
    <mergeCell ref="A12:I12"/>
    <mergeCell ref="B2:I2"/>
    <mergeCell ref="H5:I5"/>
    <mergeCell ref="A6:B6"/>
    <mergeCell ref="A7:B7"/>
    <mergeCell ref="A8:A9"/>
    <mergeCell ref="A10:B10"/>
  </mergeCells>
  <pageMargins left="0.35433070866141736" right="0.35433070866141736" top="0.98425196850393704" bottom="0.98425196850393704"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16"/>
  <sheetViews>
    <sheetView rightToLeft="1" topLeftCell="B1" zoomScaleNormal="100" zoomScaleSheetLayoutView="160" workbookViewId="0">
      <selection activeCell="D3" sqref="D3"/>
    </sheetView>
  </sheetViews>
  <sheetFormatPr defaultRowHeight="12.75" x14ac:dyDescent="0.2"/>
  <cols>
    <col min="1" max="1" width="9.140625" style="481"/>
    <col min="2" max="2" width="18.7109375" style="482" customWidth="1"/>
    <col min="3" max="3" width="16.140625" style="481" customWidth="1"/>
    <col min="4" max="4" width="13.42578125" style="481" customWidth="1"/>
    <col min="5" max="5" width="11.7109375" style="481" customWidth="1"/>
    <col min="6" max="6" width="14.140625" style="481" customWidth="1"/>
    <col min="7" max="7" width="13.5703125" style="481" customWidth="1"/>
    <col min="8" max="8" width="11.7109375" style="481" customWidth="1"/>
    <col min="9" max="9" width="10.7109375" style="481" customWidth="1"/>
    <col min="10" max="10" width="15.42578125" style="481" customWidth="1"/>
    <col min="11" max="11" width="9.140625" style="447"/>
    <col min="12" max="15" width="0" style="447" hidden="1" customWidth="1"/>
    <col min="16" max="16" width="11" style="447" hidden="1" customWidth="1"/>
    <col min="17" max="18" width="0" style="447" hidden="1" customWidth="1"/>
    <col min="19" max="19" width="9.7109375" style="447" hidden="1" customWidth="1"/>
    <col min="20" max="22" width="0" style="447" hidden="1" customWidth="1"/>
    <col min="23" max="23" width="9.5703125" style="447" hidden="1" customWidth="1"/>
    <col min="24" max="25" width="0" style="447" hidden="1" customWidth="1"/>
    <col min="26" max="26" width="11" style="447" hidden="1" customWidth="1"/>
    <col min="27" max="28" width="0" style="447" hidden="1" customWidth="1"/>
    <col min="29" max="29" width="9.7109375" style="447" hidden="1" customWidth="1"/>
    <col min="30" max="30" width="11" style="447" hidden="1" customWidth="1"/>
    <col min="31" max="31" width="11.140625" style="447" hidden="1" customWidth="1"/>
    <col min="32" max="32" width="11.140625" style="447" bestFit="1" customWidth="1"/>
    <col min="33" max="33" width="12" style="447" bestFit="1" customWidth="1"/>
    <col min="34" max="16384" width="9.140625" style="447"/>
  </cols>
  <sheetData>
    <row r="1" spans="1:31" ht="36.75" customHeight="1" thickBot="1" x14ac:dyDescent="0.25">
      <c r="A1" s="597" t="s">
        <v>476</v>
      </c>
      <c r="B1" s="597"/>
      <c r="C1" s="597"/>
      <c r="D1" s="597"/>
      <c r="E1" s="597"/>
      <c r="F1" s="597"/>
      <c r="G1" s="597"/>
      <c r="H1" s="597"/>
      <c r="I1" s="597"/>
      <c r="J1" s="597"/>
    </row>
    <row r="2" spans="1:31" ht="27.75" customHeight="1" thickBot="1" x14ac:dyDescent="0.25">
      <c r="A2" s="595" t="s">
        <v>149</v>
      </c>
      <c r="B2" s="596"/>
      <c r="C2" s="448" t="s">
        <v>148</v>
      </c>
      <c r="D2" s="449" t="s">
        <v>147</v>
      </c>
      <c r="E2" s="449" t="s">
        <v>146</v>
      </c>
      <c r="F2" s="449" t="s">
        <v>145</v>
      </c>
      <c r="G2" s="449" t="s">
        <v>144</v>
      </c>
      <c r="H2" s="449" t="s">
        <v>420</v>
      </c>
      <c r="I2" s="450" t="s">
        <v>419</v>
      </c>
      <c r="J2" s="451" t="s">
        <v>19</v>
      </c>
      <c r="L2" s="452" t="s">
        <v>477</v>
      </c>
      <c r="M2" s="452" t="s">
        <v>420</v>
      </c>
      <c r="N2" s="452" t="s">
        <v>312</v>
      </c>
      <c r="O2" s="452" t="s">
        <v>312</v>
      </c>
      <c r="P2" s="453" t="s">
        <v>312</v>
      </c>
      <c r="Q2" s="452" t="s">
        <v>313</v>
      </c>
      <c r="R2" s="452" t="s">
        <v>313</v>
      </c>
      <c r="S2" s="453" t="s">
        <v>313</v>
      </c>
      <c r="T2" s="452" t="s">
        <v>419</v>
      </c>
      <c r="U2" s="452" t="s">
        <v>314</v>
      </c>
      <c r="V2" s="452" t="s">
        <v>314</v>
      </c>
      <c r="W2" s="453" t="s">
        <v>314</v>
      </c>
      <c r="X2" s="452" t="s">
        <v>478</v>
      </c>
      <c r="Y2" s="452" t="s">
        <v>478</v>
      </c>
      <c r="Z2" s="453" t="s">
        <v>479</v>
      </c>
      <c r="AA2" s="452" t="s">
        <v>367</v>
      </c>
      <c r="AB2" s="452" t="s">
        <v>367</v>
      </c>
      <c r="AC2" s="454" t="s">
        <v>480</v>
      </c>
      <c r="AD2" s="452" t="s">
        <v>481</v>
      </c>
    </row>
    <row r="3" spans="1:31" ht="30.75" customHeight="1" x14ac:dyDescent="0.2">
      <c r="A3" s="598" t="s">
        <v>143</v>
      </c>
      <c r="B3" s="455" t="s">
        <v>142</v>
      </c>
      <c r="C3" s="456">
        <v>310172.93</v>
      </c>
      <c r="D3" s="457">
        <v>3233.9859999999999</v>
      </c>
      <c r="E3" s="458">
        <v>72.444999999999993</v>
      </c>
      <c r="F3" s="457">
        <v>1425.818</v>
      </c>
      <c r="G3" s="457">
        <v>41390.648999999998</v>
      </c>
      <c r="H3" s="457">
        <v>0</v>
      </c>
      <c r="I3" s="459">
        <v>4.3650000000000002</v>
      </c>
      <c r="J3" s="460">
        <v>356300.19300000003</v>
      </c>
    </row>
    <row r="4" spans="1:31" ht="30.75" customHeight="1" x14ac:dyDescent="0.2">
      <c r="A4" s="599"/>
      <c r="B4" s="464" t="s">
        <v>141</v>
      </c>
      <c r="C4" s="465">
        <v>1169922.5460000001</v>
      </c>
      <c r="D4" s="466">
        <v>21636.032999999999</v>
      </c>
      <c r="E4" s="467">
        <v>1335.5219999999999</v>
      </c>
      <c r="F4" s="466">
        <v>4561.9579999999996</v>
      </c>
      <c r="G4" s="466">
        <v>152314.50200000001</v>
      </c>
      <c r="H4" s="466">
        <v>0</v>
      </c>
      <c r="I4" s="468">
        <v>274.20100000000002</v>
      </c>
      <c r="J4" s="469">
        <v>1350044.7620000001</v>
      </c>
    </row>
    <row r="5" spans="1:31" ht="30.75" customHeight="1" thickBot="1" x14ac:dyDescent="0.25">
      <c r="A5" s="600"/>
      <c r="B5" s="470" t="s">
        <v>137</v>
      </c>
      <c r="C5" s="471">
        <v>49529.002</v>
      </c>
      <c r="D5" s="472">
        <v>1765.729</v>
      </c>
      <c r="E5" s="473">
        <v>296.089</v>
      </c>
      <c r="F5" s="472">
        <v>501.23</v>
      </c>
      <c r="G5" s="472">
        <v>13617.476000000001</v>
      </c>
      <c r="H5" s="472">
        <v>0</v>
      </c>
      <c r="I5" s="474">
        <v>62.351999999999997</v>
      </c>
      <c r="J5" s="475">
        <v>65771.877999999997</v>
      </c>
    </row>
    <row r="6" spans="1:31" ht="30.75" customHeight="1" x14ac:dyDescent="0.2">
      <c r="A6" s="598" t="s">
        <v>140</v>
      </c>
      <c r="B6" s="455" t="s">
        <v>139</v>
      </c>
      <c r="C6" s="456">
        <v>664.49699999999996</v>
      </c>
      <c r="D6" s="457">
        <v>351.54899999999998</v>
      </c>
      <c r="E6" s="458">
        <v>888.76499999999999</v>
      </c>
      <c r="F6" s="457">
        <v>113.962</v>
      </c>
      <c r="G6" s="457">
        <v>1566.896</v>
      </c>
      <c r="H6" s="457">
        <v>0</v>
      </c>
      <c r="I6" s="459">
        <v>645.75</v>
      </c>
      <c r="J6" s="460">
        <v>4231.4189999999999</v>
      </c>
    </row>
    <row r="7" spans="1:31" ht="30.75" customHeight="1" x14ac:dyDescent="0.2">
      <c r="A7" s="599"/>
      <c r="B7" s="464" t="s">
        <v>138</v>
      </c>
      <c r="C7" s="465">
        <v>15258.466</v>
      </c>
      <c r="D7" s="466">
        <v>86611.858999999997</v>
      </c>
      <c r="E7" s="467">
        <v>9311.1970000000001</v>
      </c>
      <c r="F7" s="466">
        <v>39723.089999999997</v>
      </c>
      <c r="G7" s="466">
        <v>133854.28700000001</v>
      </c>
      <c r="H7" s="466">
        <v>0</v>
      </c>
      <c r="I7" s="468">
        <v>812.46500000000003</v>
      </c>
      <c r="J7" s="469">
        <v>285571.364</v>
      </c>
    </row>
    <row r="8" spans="1:31" ht="30.75" customHeight="1" thickBot="1" x14ac:dyDescent="0.25">
      <c r="A8" s="600"/>
      <c r="B8" s="470" t="s">
        <v>137</v>
      </c>
      <c r="C8" s="471">
        <v>2529.48</v>
      </c>
      <c r="D8" s="472">
        <v>17404.563999999998</v>
      </c>
      <c r="E8" s="473">
        <v>5028.8059999999996</v>
      </c>
      <c r="F8" s="472">
        <v>21536.254000000001</v>
      </c>
      <c r="G8" s="472">
        <v>66144.748999999996</v>
      </c>
      <c r="H8" s="472">
        <v>0</v>
      </c>
      <c r="I8" s="474">
        <v>508.81599999999997</v>
      </c>
      <c r="J8" s="475">
        <v>113152.66899999999</v>
      </c>
    </row>
    <row r="9" spans="1:31" ht="30.75" customHeight="1" x14ac:dyDescent="0.2">
      <c r="A9" s="598" t="s">
        <v>136</v>
      </c>
      <c r="B9" s="455" t="s">
        <v>135</v>
      </c>
      <c r="C9" s="476">
        <v>328.36399999999998</v>
      </c>
      <c r="D9" s="457">
        <v>91425.717000000004</v>
      </c>
      <c r="E9" s="458">
        <v>163708.31400000001</v>
      </c>
      <c r="F9" s="457">
        <v>352608.80200000003</v>
      </c>
      <c r="G9" s="457">
        <v>59584.099000000002</v>
      </c>
      <c r="H9" s="457">
        <v>157.52000000000001</v>
      </c>
      <c r="I9" s="459">
        <v>92835.077000000005</v>
      </c>
      <c r="J9" s="460">
        <v>760647.89300000004</v>
      </c>
    </row>
    <row r="10" spans="1:31" ht="30.75" customHeight="1" x14ac:dyDescent="0.2">
      <c r="A10" s="599"/>
      <c r="B10" s="464" t="s">
        <v>134</v>
      </c>
      <c r="C10" s="477">
        <v>0</v>
      </c>
      <c r="D10" s="466">
        <v>174888.64199999999</v>
      </c>
      <c r="E10" s="467">
        <v>25148.973999999998</v>
      </c>
      <c r="F10" s="466">
        <v>503545.66</v>
      </c>
      <c r="G10" s="466">
        <v>38675.419000000002</v>
      </c>
      <c r="H10" s="466">
        <v>1340.16</v>
      </c>
      <c r="I10" s="468">
        <v>585.9</v>
      </c>
      <c r="J10" s="469">
        <v>744184.755</v>
      </c>
    </row>
    <row r="11" spans="1:31" ht="30.75" customHeight="1" x14ac:dyDescent="0.2">
      <c r="A11" s="599"/>
      <c r="B11" s="464" t="s">
        <v>133</v>
      </c>
      <c r="C11" s="477">
        <v>0</v>
      </c>
      <c r="D11" s="466">
        <v>24878.576000000001</v>
      </c>
      <c r="E11" s="467">
        <v>99277.437000000005</v>
      </c>
      <c r="F11" s="466">
        <v>367112.57500000001</v>
      </c>
      <c r="G11" s="466">
        <v>8759.85</v>
      </c>
      <c r="H11" s="466">
        <v>3926.991</v>
      </c>
      <c r="I11" s="468">
        <v>0</v>
      </c>
      <c r="J11" s="469">
        <v>503955.429</v>
      </c>
    </row>
    <row r="12" spans="1:31" ht="30.75" customHeight="1" thickBot="1" x14ac:dyDescent="0.25">
      <c r="A12" s="600"/>
      <c r="B12" s="470" t="s">
        <v>132</v>
      </c>
      <c r="C12" s="478">
        <v>0</v>
      </c>
      <c r="D12" s="472">
        <v>0</v>
      </c>
      <c r="E12" s="473">
        <v>0</v>
      </c>
      <c r="F12" s="472">
        <v>261278.27</v>
      </c>
      <c r="G12" s="472">
        <v>0</v>
      </c>
      <c r="H12" s="472">
        <v>0</v>
      </c>
      <c r="I12" s="474">
        <v>0</v>
      </c>
      <c r="J12" s="475">
        <v>261278.27</v>
      </c>
    </row>
    <row r="13" spans="1:31" ht="30.75" customHeight="1" thickBot="1" x14ac:dyDescent="0.25">
      <c r="A13" s="595" t="s">
        <v>23</v>
      </c>
      <c r="B13" s="596"/>
      <c r="C13" s="479">
        <f>SUM(C3:C12)</f>
        <v>1548405.2850000001</v>
      </c>
      <c r="D13" s="479">
        <f t="shared" ref="D13:I13" si="0">SUM(D3:D12)</f>
        <v>422196.65499999997</v>
      </c>
      <c r="E13" s="479">
        <f t="shared" si="0"/>
        <v>305067.549</v>
      </c>
      <c r="F13" s="479">
        <f t="shared" si="0"/>
        <v>1552407.6189999999</v>
      </c>
      <c r="G13" s="479">
        <f t="shared" si="0"/>
        <v>515907.92700000003</v>
      </c>
      <c r="H13" s="479">
        <f t="shared" si="0"/>
        <v>5424.6710000000003</v>
      </c>
      <c r="I13" s="479">
        <f t="shared" si="0"/>
        <v>95728.925999999992</v>
      </c>
      <c r="J13" s="480">
        <f>SUM(J3:J12)</f>
        <v>4445138.6320000002</v>
      </c>
      <c r="L13" s="452"/>
      <c r="M13" s="461"/>
      <c r="N13" s="461"/>
      <c r="O13" s="461"/>
      <c r="P13" s="462"/>
      <c r="Q13" s="461"/>
      <c r="R13" s="461"/>
      <c r="S13" s="462"/>
      <c r="T13" s="461"/>
      <c r="U13" s="461"/>
      <c r="V13" s="461"/>
      <c r="W13" s="462"/>
      <c r="X13" s="461"/>
      <c r="Y13" s="461"/>
      <c r="Z13" s="462"/>
      <c r="AA13" s="461"/>
      <c r="AB13" s="461"/>
      <c r="AC13" s="462"/>
      <c r="AD13" s="461"/>
      <c r="AE13" s="463"/>
    </row>
    <row r="14" spans="1:31" ht="30.75" customHeight="1" x14ac:dyDescent="0.2">
      <c r="C14" s="483"/>
      <c r="D14" s="483"/>
      <c r="E14" s="483"/>
      <c r="F14" s="483"/>
      <c r="G14" s="483"/>
      <c r="H14" s="483"/>
      <c r="I14" s="483"/>
      <c r="J14" s="483"/>
    </row>
    <row r="16" spans="1:31" x14ac:dyDescent="0.2">
      <c r="C16" s="483"/>
      <c r="D16" s="483"/>
      <c r="E16" s="483"/>
      <c r="F16" s="483"/>
      <c r="G16" s="483"/>
      <c r="H16" s="483"/>
      <c r="I16" s="483"/>
    </row>
  </sheetData>
  <mergeCells count="6">
    <mergeCell ref="A13:B13"/>
    <mergeCell ref="A1:J1"/>
    <mergeCell ref="A2:B2"/>
    <mergeCell ref="A3:A5"/>
    <mergeCell ref="A6:A8"/>
    <mergeCell ref="A9:A12"/>
  </mergeCells>
  <printOptions horizontalCentered="1"/>
  <pageMargins left="0" right="0" top="0.98425196850393704" bottom="0.98425196850393704"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6"/>
  <sheetViews>
    <sheetView rightToLeft="1" zoomScale="130" zoomScaleNormal="130" workbookViewId="0">
      <selection activeCell="I4" sqref="I4"/>
    </sheetView>
  </sheetViews>
  <sheetFormatPr defaultRowHeight="21" x14ac:dyDescent="0.25"/>
  <cols>
    <col min="1" max="1" width="18.85546875" style="175" customWidth="1"/>
    <col min="2" max="2" width="7.5703125" style="176" customWidth="1"/>
    <col min="3" max="3" width="8.5703125" style="176" customWidth="1"/>
    <col min="4" max="4" width="9" style="176" customWidth="1"/>
    <col min="5" max="5" width="8.85546875" style="176" customWidth="1"/>
    <col min="6" max="6" width="9.42578125" style="176" customWidth="1"/>
    <col min="7" max="7" width="8.7109375" style="176" customWidth="1"/>
    <col min="8" max="8" width="9.42578125" style="176" customWidth="1"/>
    <col min="9" max="9" width="8.85546875" style="176" customWidth="1"/>
    <col min="10" max="10" width="9.5703125" style="176" customWidth="1"/>
    <col min="11" max="11" width="9.42578125" style="176" customWidth="1"/>
    <col min="12" max="12" width="7.5703125" style="176" customWidth="1"/>
    <col min="13" max="13" width="9" style="176" customWidth="1"/>
    <col min="14" max="256" width="9" style="177"/>
    <col min="257" max="257" width="18.85546875" style="177" customWidth="1"/>
    <col min="258" max="258" width="7.5703125" style="177" customWidth="1"/>
    <col min="259" max="259" width="7.140625" style="177" customWidth="1"/>
    <col min="260" max="269" width="6.85546875" style="177" customWidth="1"/>
    <col min="270" max="512" width="9" style="177"/>
    <col min="513" max="513" width="18.85546875" style="177" customWidth="1"/>
    <col min="514" max="514" width="7.5703125" style="177" customWidth="1"/>
    <col min="515" max="515" width="7.140625" style="177" customWidth="1"/>
    <col min="516" max="525" width="6.85546875" style="177" customWidth="1"/>
    <col min="526" max="768" width="9" style="177"/>
    <col min="769" max="769" width="18.85546875" style="177" customWidth="1"/>
    <col min="770" max="770" width="7.5703125" style="177" customWidth="1"/>
    <col min="771" max="771" width="7.140625" style="177" customWidth="1"/>
    <col min="772" max="781" width="6.85546875" style="177" customWidth="1"/>
    <col min="782" max="1024" width="9" style="177"/>
    <col min="1025" max="1025" width="18.85546875" style="177" customWidth="1"/>
    <col min="1026" max="1026" width="7.5703125" style="177" customWidth="1"/>
    <col min="1027" max="1027" width="7.140625" style="177" customWidth="1"/>
    <col min="1028" max="1037" width="6.85546875" style="177" customWidth="1"/>
    <col min="1038" max="1280" width="9" style="177"/>
    <col min="1281" max="1281" width="18.85546875" style="177" customWidth="1"/>
    <col min="1282" max="1282" width="7.5703125" style="177" customWidth="1"/>
    <col min="1283" max="1283" width="7.140625" style="177" customWidth="1"/>
    <col min="1284" max="1293" width="6.85546875" style="177" customWidth="1"/>
    <col min="1294" max="1536" width="9" style="177"/>
    <col min="1537" max="1537" width="18.85546875" style="177" customWidth="1"/>
    <col min="1538" max="1538" width="7.5703125" style="177" customWidth="1"/>
    <col min="1539" max="1539" width="7.140625" style="177" customWidth="1"/>
    <col min="1540" max="1549" width="6.85546875" style="177" customWidth="1"/>
    <col min="1550" max="1792" width="9" style="177"/>
    <col min="1793" max="1793" width="18.85546875" style="177" customWidth="1"/>
    <col min="1794" max="1794" width="7.5703125" style="177" customWidth="1"/>
    <col min="1795" max="1795" width="7.140625" style="177" customWidth="1"/>
    <col min="1796" max="1805" width="6.85546875" style="177" customWidth="1"/>
    <col min="1806" max="2048" width="9" style="177"/>
    <col min="2049" max="2049" width="18.85546875" style="177" customWidth="1"/>
    <col min="2050" max="2050" width="7.5703125" style="177" customWidth="1"/>
    <col min="2051" max="2051" width="7.140625" style="177" customWidth="1"/>
    <col min="2052" max="2061" width="6.85546875" style="177" customWidth="1"/>
    <col min="2062" max="2304" width="9" style="177"/>
    <col min="2305" max="2305" width="18.85546875" style="177" customWidth="1"/>
    <col min="2306" max="2306" width="7.5703125" style="177" customWidth="1"/>
    <col min="2307" max="2307" width="7.140625" style="177" customWidth="1"/>
    <col min="2308" max="2317" width="6.85546875" style="177" customWidth="1"/>
    <col min="2318" max="2560" width="9" style="177"/>
    <col min="2561" max="2561" width="18.85546875" style="177" customWidth="1"/>
    <col min="2562" max="2562" width="7.5703125" style="177" customWidth="1"/>
    <col min="2563" max="2563" width="7.140625" style="177" customWidth="1"/>
    <col min="2564" max="2573" width="6.85546875" style="177" customWidth="1"/>
    <col min="2574" max="2816" width="9" style="177"/>
    <col min="2817" max="2817" width="18.85546875" style="177" customWidth="1"/>
    <col min="2818" max="2818" width="7.5703125" style="177" customWidth="1"/>
    <col min="2819" max="2819" width="7.140625" style="177" customWidth="1"/>
    <col min="2820" max="2829" width="6.85546875" style="177" customWidth="1"/>
    <col min="2830" max="3072" width="9" style="177"/>
    <col min="3073" max="3073" width="18.85546875" style="177" customWidth="1"/>
    <col min="3074" max="3074" width="7.5703125" style="177" customWidth="1"/>
    <col min="3075" max="3075" width="7.140625" style="177" customWidth="1"/>
    <col min="3076" max="3085" width="6.85546875" style="177" customWidth="1"/>
    <col min="3086" max="3328" width="9" style="177"/>
    <col min="3329" max="3329" width="18.85546875" style="177" customWidth="1"/>
    <col min="3330" max="3330" width="7.5703125" style="177" customWidth="1"/>
    <col min="3331" max="3331" width="7.140625" style="177" customWidth="1"/>
    <col min="3332" max="3341" width="6.85546875" style="177" customWidth="1"/>
    <col min="3342" max="3584" width="9" style="177"/>
    <col min="3585" max="3585" width="18.85546875" style="177" customWidth="1"/>
    <col min="3586" max="3586" width="7.5703125" style="177" customWidth="1"/>
    <col min="3587" max="3587" width="7.140625" style="177" customWidth="1"/>
    <col min="3588" max="3597" width="6.85546875" style="177" customWidth="1"/>
    <col min="3598" max="3840" width="9" style="177"/>
    <col min="3841" max="3841" width="18.85546875" style="177" customWidth="1"/>
    <col min="3842" max="3842" width="7.5703125" style="177" customWidth="1"/>
    <col min="3843" max="3843" width="7.140625" style="177" customWidth="1"/>
    <col min="3844" max="3853" width="6.85546875" style="177" customWidth="1"/>
    <col min="3854" max="4096" width="9" style="177"/>
    <col min="4097" max="4097" width="18.85546875" style="177" customWidth="1"/>
    <col min="4098" max="4098" width="7.5703125" style="177" customWidth="1"/>
    <col min="4099" max="4099" width="7.140625" style="177" customWidth="1"/>
    <col min="4100" max="4109" width="6.85546875" style="177" customWidth="1"/>
    <col min="4110" max="4352" width="9" style="177"/>
    <col min="4353" max="4353" width="18.85546875" style="177" customWidth="1"/>
    <col min="4354" max="4354" width="7.5703125" style="177" customWidth="1"/>
    <col min="4355" max="4355" width="7.140625" style="177" customWidth="1"/>
    <col min="4356" max="4365" width="6.85546875" style="177" customWidth="1"/>
    <col min="4366" max="4608" width="9" style="177"/>
    <col min="4609" max="4609" width="18.85546875" style="177" customWidth="1"/>
    <col min="4610" max="4610" width="7.5703125" style="177" customWidth="1"/>
    <col min="4611" max="4611" width="7.140625" style="177" customWidth="1"/>
    <col min="4612" max="4621" width="6.85546875" style="177" customWidth="1"/>
    <col min="4622" max="4864" width="9" style="177"/>
    <col min="4865" max="4865" width="18.85546875" style="177" customWidth="1"/>
    <col min="4866" max="4866" width="7.5703125" style="177" customWidth="1"/>
    <col min="4867" max="4867" width="7.140625" style="177" customWidth="1"/>
    <col min="4868" max="4877" width="6.85546875" style="177" customWidth="1"/>
    <col min="4878" max="5120" width="9" style="177"/>
    <col min="5121" max="5121" width="18.85546875" style="177" customWidth="1"/>
    <col min="5122" max="5122" width="7.5703125" style="177" customWidth="1"/>
    <col min="5123" max="5123" width="7.140625" style="177" customWidth="1"/>
    <col min="5124" max="5133" width="6.85546875" style="177" customWidth="1"/>
    <col min="5134" max="5376" width="9" style="177"/>
    <col min="5377" max="5377" width="18.85546875" style="177" customWidth="1"/>
    <col min="5378" max="5378" width="7.5703125" style="177" customWidth="1"/>
    <col min="5379" max="5379" width="7.140625" style="177" customWidth="1"/>
    <col min="5380" max="5389" width="6.85546875" style="177" customWidth="1"/>
    <col min="5390" max="5632" width="9" style="177"/>
    <col min="5633" max="5633" width="18.85546875" style="177" customWidth="1"/>
    <col min="5634" max="5634" width="7.5703125" style="177" customWidth="1"/>
    <col min="5635" max="5635" width="7.140625" style="177" customWidth="1"/>
    <col min="5636" max="5645" width="6.85546875" style="177" customWidth="1"/>
    <col min="5646" max="5888" width="9" style="177"/>
    <col min="5889" max="5889" width="18.85546875" style="177" customWidth="1"/>
    <col min="5890" max="5890" width="7.5703125" style="177" customWidth="1"/>
    <col min="5891" max="5891" width="7.140625" style="177" customWidth="1"/>
    <col min="5892" max="5901" width="6.85546875" style="177" customWidth="1"/>
    <col min="5902" max="6144" width="9" style="177"/>
    <col min="6145" max="6145" width="18.85546875" style="177" customWidth="1"/>
    <col min="6146" max="6146" width="7.5703125" style="177" customWidth="1"/>
    <col min="6147" max="6147" width="7.140625" style="177" customWidth="1"/>
    <col min="6148" max="6157" width="6.85546875" style="177" customWidth="1"/>
    <col min="6158" max="6400" width="9" style="177"/>
    <col min="6401" max="6401" width="18.85546875" style="177" customWidth="1"/>
    <col min="6402" max="6402" width="7.5703125" style="177" customWidth="1"/>
    <col min="6403" max="6403" width="7.140625" style="177" customWidth="1"/>
    <col min="6404" max="6413" width="6.85546875" style="177" customWidth="1"/>
    <col min="6414" max="6656" width="9" style="177"/>
    <col min="6657" max="6657" width="18.85546875" style="177" customWidth="1"/>
    <col min="6658" max="6658" width="7.5703125" style="177" customWidth="1"/>
    <col min="6659" max="6659" width="7.140625" style="177" customWidth="1"/>
    <col min="6660" max="6669" width="6.85546875" style="177" customWidth="1"/>
    <col min="6670" max="6912" width="9" style="177"/>
    <col min="6913" max="6913" width="18.85546875" style="177" customWidth="1"/>
    <col min="6914" max="6914" width="7.5703125" style="177" customWidth="1"/>
    <col min="6915" max="6915" width="7.140625" style="177" customWidth="1"/>
    <col min="6916" max="6925" width="6.85546875" style="177" customWidth="1"/>
    <col min="6926" max="7168" width="9" style="177"/>
    <col min="7169" max="7169" width="18.85546875" style="177" customWidth="1"/>
    <col min="7170" max="7170" width="7.5703125" style="177" customWidth="1"/>
    <col min="7171" max="7171" width="7.140625" style="177" customWidth="1"/>
    <col min="7172" max="7181" width="6.85546875" style="177" customWidth="1"/>
    <col min="7182" max="7424" width="9" style="177"/>
    <col min="7425" max="7425" width="18.85546875" style="177" customWidth="1"/>
    <col min="7426" max="7426" width="7.5703125" style="177" customWidth="1"/>
    <col min="7427" max="7427" width="7.140625" style="177" customWidth="1"/>
    <col min="7428" max="7437" width="6.85546875" style="177" customWidth="1"/>
    <col min="7438" max="7680" width="9" style="177"/>
    <col min="7681" max="7681" width="18.85546875" style="177" customWidth="1"/>
    <col min="7682" max="7682" width="7.5703125" style="177" customWidth="1"/>
    <col min="7683" max="7683" width="7.140625" style="177" customWidth="1"/>
    <col min="7684" max="7693" width="6.85546875" style="177" customWidth="1"/>
    <col min="7694" max="7936" width="9" style="177"/>
    <col min="7937" max="7937" width="18.85546875" style="177" customWidth="1"/>
    <col min="7938" max="7938" width="7.5703125" style="177" customWidth="1"/>
    <col min="7939" max="7939" width="7.140625" style="177" customWidth="1"/>
    <col min="7940" max="7949" width="6.85546875" style="177" customWidth="1"/>
    <col min="7950" max="8192" width="9" style="177"/>
    <col min="8193" max="8193" width="18.85546875" style="177" customWidth="1"/>
    <col min="8194" max="8194" width="7.5703125" style="177" customWidth="1"/>
    <col min="8195" max="8195" width="7.140625" style="177" customWidth="1"/>
    <col min="8196" max="8205" width="6.85546875" style="177" customWidth="1"/>
    <col min="8206" max="8448" width="9" style="177"/>
    <col min="8449" max="8449" width="18.85546875" style="177" customWidth="1"/>
    <col min="8450" max="8450" width="7.5703125" style="177" customWidth="1"/>
    <col min="8451" max="8451" width="7.140625" style="177" customWidth="1"/>
    <col min="8452" max="8461" width="6.85546875" style="177" customWidth="1"/>
    <col min="8462" max="8704" width="9" style="177"/>
    <col min="8705" max="8705" width="18.85546875" style="177" customWidth="1"/>
    <col min="8706" max="8706" width="7.5703125" style="177" customWidth="1"/>
    <col min="8707" max="8707" width="7.140625" style="177" customWidth="1"/>
    <col min="8708" max="8717" width="6.85546875" style="177" customWidth="1"/>
    <col min="8718" max="8960" width="9" style="177"/>
    <col min="8961" max="8961" width="18.85546875" style="177" customWidth="1"/>
    <col min="8962" max="8962" width="7.5703125" style="177" customWidth="1"/>
    <col min="8963" max="8963" width="7.140625" style="177" customWidth="1"/>
    <col min="8964" max="8973" width="6.85546875" style="177" customWidth="1"/>
    <col min="8974" max="9216" width="9" style="177"/>
    <col min="9217" max="9217" width="18.85546875" style="177" customWidth="1"/>
    <col min="9218" max="9218" width="7.5703125" style="177" customWidth="1"/>
    <col min="9219" max="9219" width="7.140625" style="177" customWidth="1"/>
    <col min="9220" max="9229" width="6.85546875" style="177" customWidth="1"/>
    <col min="9230" max="9472" width="9" style="177"/>
    <col min="9473" max="9473" width="18.85546875" style="177" customWidth="1"/>
    <col min="9474" max="9474" width="7.5703125" style="177" customWidth="1"/>
    <col min="9475" max="9475" width="7.140625" style="177" customWidth="1"/>
    <col min="9476" max="9485" width="6.85546875" style="177" customWidth="1"/>
    <col min="9486" max="9728" width="9" style="177"/>
    <col min="9729" max="9729" width="18.85546875" style="177" customWidth="1"/>
    <col min="9730" max="9730" width="7.5703125" style="177" customWidth="1"/>
    <col min="9731" max="9731" width="7.140625" style="177" customWidth="1"/>
    <col min="9732" max="9741" width="6.85546875" style="177" customWidth="1"/>
    <col min="9742" max="9984" width="9" style="177"/>
    <col min="9985" max="9985" width="18.85546875" style="177" customWidth="1"/>
    <col min="9986" max="9986" width="7.5703125" style="177" customWidth="1"/>
    <col min="9987" max="9987" width="7.140625" style="177" customWidth="1"/>
    <col min="9988" max="9997" width="6.85546875" style="177" customWidth="1"/>
    <col min="9998" max="10240" width="9" style="177"/>
    <col min="10241" max="10241" width="18.85546875" style="177" customWidth="1"/>
    <col min="10242" max="10242" width="7.5703125" style="177" customWidth="1"/>
    <col min="10243" max="10243" width="7.140625" style="177" customWidth="1"/>
    <col min="10244" max="10253" width="6.85546875" style="177" customWidth="1"/>
    <col min="10254" max="10496" width="9" style="177"/>
    <col min="10497" max="10497" width="18.85546875" style="177" customWidth="1"/>
    <col min="10498" max="10498" width="7.5703125" style="177" customWidth="1"/>
    <col min="10499" max="10499" width="7.140625" style="177" customWidth="1"/>
    <col min="10500" max="10509" width="6.85546875" style="177" customWidth="1"/>
    <col min="10510" max="10752" width="9" style="177"/>
    <col min="10753" max="10753" width="18.85546875" style="177" customWidth="1"/>
    <col min="10754" max="10754" width="7.5703125" style="177" customWidth="1"/>
    <col min="10755" max="10755" width="7.140625" style="177" customWidth="1"/>
    <col min="10756" max="10765" width="6.85546875" style="177" customWidth="1"/>
    <col min="10766" max="11008" width="9" style="177"/>
    <col min="11009" max="11009" width="18.85546875" style="177" customWidth="1"/>
    <col min="11010" max="11010" width="7.5703125" style="177" customWidth="1"/>
    <col min="11011" max="11011" width="7.140625" style="177" customWidth="1"/>
    <col min="11012" max="11021" width="6.85546875" style="177" customWidth="1"/>
    <col min="11022" max="11264" width="9" style="177"/>
    <col min="11265" max="11265" width="18.85546875" style="177" customWidth="1"/>
    <col min="11266" max="11266" width="7.5703125" style="177" customWidth="1"/>
    <col min="11267" max="11267" width="7.140625" style="177" customWidth="1"/>
    <col min="11268" max="11277" width="6.85546875" style="177" customWidth="1"/>
    <col min="11278" max="11520" width="9" style="177"/>
    <col min="11521" max="11521" width="18.85546875" style="177" customWidth="1"/>
    <col min="11522" max="11522" width="7.5703125" style="177" customWidth="1"/>
    <col min="11523" max="11523" width="7.140625" style="177" customWidth="1"/>
    <col min="11524" max="11533" width="6.85546875" style="177" customWidth="1"/>
    <col min="11534" max="11776" width="9" style="177"/>
    <col min="11777" max="11777" width="18.85546875" style="177" customWidth="1"/>
    <col min="11778" max="11778" width="7.5703125" style="177" customWidth="1"/>
    <col min="11779" max="11779" width="7.140625" style="177" customWidth="1"/>
    <col min="11780" max="11789" width="6.85546875" style="177" customWidth="1"/>
    <col min="11790" max="12032" width="9" style="177"/>
    <col min="12033" max="12033" width="18.85546875" style="177" customWidth="1"/>
    <col min="12034" max="12034" width="7.5703125" style="177" customWidth="1"/>
    <col min="12035" max="12035" width="7.140625" style="177" customWidth="1"/>
    <col min="12036" max="12045" width="6.85546875" style="177" customWidth="1"/>
    <col min="12046" max="12288" width="9" style="177"/>
    <col min="12289" max="12289" width="18.85546875" style="177" customWidth="1"/>
    <col min="12290" max="12290" width="7.5703125" style="177" customWidth="1"/>
    <col min="12291" max="12291" width="7.140625" style="177" customWidth="1"/>
    <col min="12292" max="12301" width="6.85546875" style="177" customWidth="1"/>
    <col min="12302" max="12544" width="9" style="177"/>
    <col min="12545" max="12545" width="18.85546875" style="177" customWidth="1"/>
    <col min="12546" max="12546" width="7.5703125" style="177" customWidth="1"/>
    <col min="12547" max="12547" width="7.140625" style="177" customWidth="1"/>
    <col min="12548" max="12557" width="6.85546875" style="177" customWidth="1"/>
    <col min="12558" max="12800" width="9" style="177"/>
    <col min="12801" max="12801" width="18.85546875" style="177" customWidth="1"/>
    <col min="12802" max="12802" width="7.5703125" style="177" customWidth="1"/>
    <col min="12803" max="12803" width="7.140625" style="177" customWidth="1"/>
    <col min="12804" max="12813" width="6.85546875" style="177" customWidth="1"/>
    <col min="12814" max="13056" width="9" style="177"/>
    <col min="13057" max="13057" width="18.85546875" style="177" customWidth="1"/>
    <col min="13058" max="13058" width="7.5703125" style="177" customWidth="1"/>
    <col min="13059" max="13059" width="7.140625" style="177" customWidth="1"/>
    <col min="13060" max="13069" width="6.85546875" style="177" customWidth="1"/>
    <col min="13070" max="13312" width="9" style="177"/>
    <col min="13313" max="13313" width="18.85546875" style="177" customWidth="1"/>
    <col min="13314" max="13314" width="7.5703125" style="177" customWidth="1"/>
    <col min="13315" max="13315" width="7.140625" style="177" customWidth="1"/>
    <col min="13316" max="13325" width="6.85546875" style="177" customWidth="1"/>
    <col min="13326" max="13568" width="9" style="177"/>
    <col min="13569" max="13569" width="18.85546875" style="177" customWidth="1"/>
    <col min="13570" max="13570" width="7.5703125" style="177" customWidth="1"/>
    <col min="13571" max="13571" width="7.140625" style="177" customWidth="1"/>
    <col min="13572" max="13581" width="6.85546875" style="177" customWidth="1"/>
    <col min="13582" max="13824" width="9" style="177"/>
    <col min="13825" max="13825" width="18.85546875" style="177" customWidth="1"/>
    <col min="13826" max="13826" width="7.5703125" style="177" customWidth="1"/>
    <col min="13827" max="13827" width="7.140625" style="177" customWidth="1"/>
    <col min="13828" max="13837" width="6.85546875" style="177" customWidth="1"/>
    <col min="13838" max="14080" width="9" style="177"/>
    <col min="14081" max="14081" width="18.85546875" style="177" customWidth="1"/>
    <col min="14082" max="14082" width="7.5703125" style="177" customWidth="1"/>
    <col min="14083" max="14083" width="7.140625" style="177" customWidth="1"/>
    <col min="14084" max="14093" width="6.85546875" style="177" customWidth="1"/>
    <col min="14094" max="14336" width="9" style="177"/>
    <col min="14337" max="14337" width="18.85546875" style="177" customWidth="1"/>
    <col min="14338" max="14338" width="7.5703125" style="177" customWidth="1"/>
    <col min="14339" max="14339" width="7.140625" style="177" customWidth="1"/>
    <col min="14340" max="14349" width="6.85546875" style="177" customWidth="1"/>
    <col min="14350" max="14592" width="9" style="177"/>
    <col min="14593" max="14593" width="18.85546875" style="177" customWidth="1"/>
    <col min="14594" max="14594" width="7.5703125" style="177" customWidth="1"/>
    <col min="14595" max="14595" width="7.140625" style="177" customWidth="1"/>
    <col min="14596" max="14605" width="6.85546875" style="177" customWidth="1"/>
    <col min="14606" max="14848" width="9" style="177"/>
    <col min="14849" max="14849" width="18.85546875" style="177" customWidth="1"/>
    <col min="14850" max="14850" width="7.5703125" style="177" customWidth="1"/>
    <col min="14851" max="14851" width="7.140625" style="177" customWidth="1"/>
    <col min="14852" max="14861" width="6.85546875" style="177" customWidth="1"/>
    <col min="14862" max="15104" width="9" style="177"/>
    <col min="15105" max="15105" width="18.85546875" style="177" customWidth="1"/>
    <col min="15106" max="15106" width="7.5703125" style="177" customWidth="1"/>
    <col min="15107" max="15107" width="7.140625" style="177" customWidth="1"/>
    <col min="15108" max="15117" width="6.85546875" style="177" customWidth="1"/>
    <col min="15118" max="15360" width="9" style="177"/>
    <col min="15361" max="15361" width="18.85546875" style="177" customWidth="1"/>
    <col min="15362" max="15362" width="7.5703125" style="177" customWidth="1"/>
    <col min="15363" max="15363" width="7.140625" style="177" customWidth="1"/>
    <col min="15364" max="15373" width="6.85546875" style="177" customWidth="1"/>
    <col min="15374" max="15616" width="9" style="177"/>
    <col min="15617" max="15617" width="18.85546875" style="177" customWidth="1"/>
    <col min="15618" max="15618" width="7.5703125" style="177" customWidth="1"/>
    <col min="15619" max="15619" width="7.140625" style="177" customWidth="1"/>
    <col min="15620" max="15629" width="6.85546875" style="177" customWidth="1"/>
    <col min="15630" max="15872" width="9" style="177"/>
    <col min="15873" max="15873" width="18.85546875" style="177" customWidth="1"/>
    <col min="15874" max="15874" width="7.5703125" style="177" customWidth="1"/>
    <col min="15875" max="15875" width="7.140625" style="177" customWidth="1"/>
    <col min="15876" max="15885" width="6.85546875" style="177" customWidth="1"/>
    <col min="15886" max="16128" width="9" style="177"/>
    <col min="16129" max="16129" width="18.85546875" style="177" customWidth="1"/>
    <col min="16130" max="16130" width="7.5703125" style="177" customWidth="1"/>
    <col min="16131" max="16131" width="7.140625" style="177" customWidth="1"/>
    <col min="16132" max="16141" width="6.85546875" style="177" customWidth="1"/>
    <col min="16142" max="16384" width="9" style="177"/>
  </cols>
  <sheetData>
    <row r="1" spans="1:13" x14ac:dyDescent="0.25">
      <c r="L1" s="601" t="s">
        <v>244</v>
      </c>
      <c r="M1" s="601"/>
    </row>
    <row r="2" spans="1:13" ht="37.5" customHeight="1" thickBot="1" x14ac:dyDescent="0.3">
      <c r="A2" s="602" t="s">
        <v>414</v>
      </c>
      <c r="B2" s="602"/>
      <c r="C2" s="602"/>
      <c r="D2" s="602"/>
      <c r="E2" s="602"/>
      <c r="F2" s="602"/>
      <c r="G2" s="602"/>
      <c r="H2" s="602"/>
      <c r="I2" s="602"/>
      <c r="J2" s="602"/>
      <c r="K2" s="602"/>
      <c r="L2" s="602"/>
      <c r="M2" s="178" t="s">
        <v>1</v>
      </c>
    </row>
    <row r="3" spans="1:13" s="179" customFormat="1" ht="28.5" customHeight="1" thickBot="1" x14ac:dyDescent="0.3">
      <c r="A3" s="203" t="s">
        <v>2</v>
      </c>
      <c r="B3" s="204" t="s">
        <v>3</v>
      </c>
      <c r="C3" s="204" t="s">
        <v>4</v>
      </c>
      <c r="D3" s="204" t="s">
        <v>5</v>
      </c>
      <c r="E3" s="204" t="s">
        <v>6</v>
      </c>
      <c r="F3" s="204" t="s">
        <v>7</v>
      </c>
      <c r="G3" s="204" t="s">
        <v>8</v>
      </c>
      <c r="H3" s="204" t="s">
        <v>9</v>
      </c>
      <c r="I3" s="204" t="s">
        <v>10</v>
      </c>
      <c r="J3" s="204" t="s">
        <v>11</v>
      </c>
      <c r="K3" s="204" t="s">
        <v>12</v>
      </c>
      <c r="L3" s="204" t="s">
        <v>13</v>
      </c>
      <c r="M3" s="205" t="s">
        <v>14</v>
      </c>
    </row>
    <row r="4" spans="1:13" s="184" customFormat="1" ht="24" customHeight="1" x14ac:dyDescent="0.25">
      <c r="A4" s="197" t="s">
        <v>339</v>
      </c>
      <c r="B4" s="180">
        <v>602.77</v>
      </c>
      <c r="C4" s="180">
        <v>606.92030000000022</v>
      </c>
      <c r="D4" s="180">
        <v>645.50000000000011</v>
      </c>
      <c r="E4" s="181">
        <v>701.39000000000033</v>
      </c>
      <c r="F4" s="182">
        <v>727.77</v>
      </c>
      <c r="G4" s="180">
        <v>659.00000000000011</v>
      </c>
      <c r="H4" s="180">
        <v>632.84999999999991</v>
      </c>
      <c r="I4" s="180">
        <v>648.6</v>
      </c>
      <c r="J4" s="180">
        <v>674.21999999999991</v>
      </c>
      <c r="K4" s="180">
        <v>715.68000000000018</v>
      </c>
      <c r="L4" s="202">
        <v>662.34</v>
      </c>
      <c r="M4" s="183">
        <v>654.39999999999975</v>
      </c>
    </row>
    <row r="5" spans="1:13" s="184" customFormat="1" ht="15.75" customHeight="1" x14ac:dyDescent="0.25">
      <c r="A5" s="198" t="s">
        <v>340</v>
      </c>
      <c r="B5" s="185">
        <v>44.160000000000004</v>
      </c>
      <c r="C5" s="185">
        <v>54.8</v>
      </c>
      <c r="D5" s="185">
        <v>56.93</v>
      </c>
      <c r="E5" s="186">
        <v>60</v>
      </c>
      <c r="F5" s="182">
        <v>57.190000000000005</v>
      </c>
      <c r="G5" s="185">
        <v>55.960000000000008</v>
      </c>
      <c r="H5" s="185">
        <v>52.77</v>
      </c>
      <c r="I5" s="185">
        <v>48.82</v>
      </c>
      <c r="J5" s="185">
        <v>44.64</v>
      </c>
      <c r="K5" s="185">
        <v>45.84</v>
      </c>
      <c r="L5" s="201">
        <v>45.2</v>
      </c>
      <c r="M5" s="187">
        <v>53.44</v>
      </c>
    </row>
    <row r="6" spans="1:13" s="184" customFormat="1" ht="15.75" customHeight="1" x14ac:dyDescent="0.25">
      <c r="A6" s="199" t="s">
        <v>16</v>
      </c>
      <c r="B6" s="185">
        <v>92.16</v>
      </c>
      <c r="C6" s="185">
        <v>100.37</v>
      </c>
      <c r="D6" s="185">
        <v>105.62</v>
      </c>
      <c r="E6" s="186">
        <v>111.43</v>
      </c>
      <c r="F6" s="182">
        <v>110.42</v>
      </c>
      <c r="G6" s="185">
        <v>106.02</v>
      </c>
      <c r="H6" s="185">
        <v>101.42</v>
      </c>
      <c r="I6" s="185">
        <v>99.679999999999993</v>
      </c>
      <c r="J6" s="185">
        <v>99.47999999999999</v>
      </c>
      <c r="K6" s="185">
        <v>104.09</v>
      </c>
      <c r="L6" s="201">
        <v>97.28</v>
      </c>
      <c r="M6" s="187">
        <v>96.88</v>
      </c>
    </row>
    <row r="7" spans="1:13" s="184" customFormat="1" ht="15.75" customHeight="1" x14ac:dyDescent="0.25">
      <c r="A7" s="199" t="s">
        <v>17</v>
      </c>
      <c r="B7" s="185">
        <v>48.699999999999996</v>
      </c>
      <c r="C7" s="185">
        <v>44.8</v>
      </c>
      <c r="D7" s="185">
        <v>45.3</v>
      </c>
      <c r="E7" s="186">
        <v>52.800000000000004</v>
      </c>
      <c r="F7" s="182">
        <v>48.099999999999994</v>
      </c>
      <c r="G7" s="185">
        <v>45.4</v>
      </c>
      <c r="H7" s="185">
        <v>55.099999999999994</v>
      </c>
      <c r="I7" s="185">
        <v>41.6</v>
      </c>
      <c r="J7" s="185">
        <v>45.9</v>
      </c>
      <c r="K7" s="185">
        <v>46.2</v>
      </c>
      <c r="L7" s="201">
        <v>48.5</v>
      </c>
      <c r="M7" s="187">
        <v>46.4</v>
      </c>
    </row>
    <row r="8" spans="1:13" s="184" customFormat="1" ht="24" customHeight="1" x14ac:dyDescent="0.25">
      <c r="A8" s="200" t="s">
        <v>18</v>
      </c>
      <c r="B8" s="182">
        <f>SUM(B4:B7)</f>
        <v>787.79</v>
      </c>
      <c r="C8" s="182">
        <f t="shared" ref="C8:M8" si="0">SUM(C4:C7)</f>
        <v>806.89030000000014</v>
      </c>
      <c r="D8" s="182">
        <f t="shared" si="0"/>
        <v>853.35</v>
      </c>
      <c r="E8" s="182">
        <f t="shared" si="0"/>
        <v>925.62000000000035</v>
      </c>
      <c r="F8" s="182">
        <f>SUM(F4:F7)</f>
        <v>943.48</v>
      </c>
      <c r="G8" s="182">
        <f t="shared" si="0"/>
        <v>866.38000000000011</v>
      </c>
      <c r="H8" s="182">
        <f t="shared" si="0"/>
        <v>842.13999999999987</v>
      </c>
      <c r="I8" s="182">
        <f t="shared" si="0"/>
        <v>838.7</v>
      </c>
      <c r="J8" s="182">
        <f t="shared" si="0"/>
        <v>864.2399999999999</v>
      </c>
      <c r="K8" s="182">
        <f t="shared" si="0"/>
        <v>911.81000000000029</v>
      </c>
      <c r="L8" s="182">
        <f t="shared" si="0"/>
        <v>853.32</v>
      </c>
      <c r="M8" s="188">
        <f t="shared" si="0"/>
        <v>851.11999999999966</v>
      </c>
    </row>
    <row r="9" spans="1:13" s="184" customFormat="1" ht="15.75" customHeight="1" x14ac:dyDescent="0.25">
      <c r="A9" s="189"/>
      <c r="B9" s="190"/>
      <c r="C9" s="190"/>
      <c r="D9" s="190"/>
      <c r="E9" s="190"/>
      <c r="F9" s="190"/>
      <c r="G9" s="190"/>
      <c r="H9" s="190"/>
      <c r="I9" s="190"/>
      <c r="J9" s="190"/>
      <c r="K9" s="190"/>
      <c r="L9" s="190"/>
      <c r="M9" s="191"/>
    </row>
    <row r="10" spans="1:13" s="184" customFormat="1" ht="15.75" customHeight="1" x14ac:dyDescent="0.25">
      <c r="A10" s="189"/>
      <c r="B10" s="190"/>
      <c r="C10" s="190"/>
      <c r="D10" s="190"/>
      <c r="E10" s="190"/>
      <c r="F10" s="190"/>
      <c r="G10" s="190"/>
      <c r="H10" s="190"/>
      <c r="I10" s="190"/>
      <c r="J10" s="190"/>
      <c r="K10" s="190"/>
      <c r="L10" s="190"/>
      <c r="M10" s="191"/>
    </row>
    <row r="11" spans="1:13" s="184" customFormat="1" ht="15.75" customHeight="1" x14ac:dyDescent="0.25">
      <c r="A11" s="189"/>
      <c r="B11" s="190"/>
      <c r="C11" s="190"/>
      <c r="D11" s="190"/>
      <c r="E11" s="190"/>
      <c r="F11" s="190"/>
      <c r="G11" s="190"/>
      <c r="H11" s="190"/>
      <c r="I11" s="190"/>
      <c r="J11" s="190"/>
      <c r="K11" s="190"/>
      <c r="L11" s="190"/>
      <c r="M11" s="191"/>
    </row>
    <row r="12" spans="1:13" s="184" customFormat="1" ht="15.75" customHeight="1" x14ac:dyDescent="0.25">
      <c r="A12" s="189"/>
      <c r="B12" s="190"/>
      <c r="C12" s="190"/>
      <c r="D12" s="190"/>
      <c r="E12" s="190"/>
      <c r="F12" s="190"/>
      <c r="G12" s="190"/>
      <c r="H12" s="190"/>
      <c r="I12" s="190"/>
      <c r="J12" s="190"/>
      <c r="K12" s="190"/>
      <c r="L12" s="190"/>
      <c r="M12" s="191"/>
    </row>
    <row r="13" spans="1:13" s="184" customFormat="1" ht="15.75" customHeight="1" x14ac:dyDescent="0.25">
      <c r="A13" s="189"/>
      <c r="B13" s="190"/>
      <c r="C13" s="190"/>
      <c r="D13" s="190"/>
      <c r="E13" s="190"/>
      <c r="F13" s="190"/>
      <c r="G13" s="190"/>
      <c r="H13" s="190"/>
      <c r="I13" s="190"/>
      <c r="J13" s="190"/>
      <c r="K13" s="190"/>
      <c r="L13" s="190"/>
      <c r="M13" s="191"/>
    </row>
    <row r="14" spans="1:13" s="184" customFormat="1" ht="15.75" customHeight="1" x14ac:dyDescent="0.25">
      <c r="A14" s="189"/>
      <c r="B14" s="190"/>
      <c r="C14" s="190"/>
      <c r="D14" s="190"/>
      <c r="E14" s="190"/>
      <c r="F14" s="190"/>
      <c r="G14" s="190"/>
      <c r="H14" s="190"/>
      <c r="I14" s="190"/>
      <c r="J14" s="190"/>
      <c r="K14" s="190"/>
      <c r="L14" s="190"/>
      <c r="M14" s="191"/>
    </row>
    <row r="15" spans="1:13" s="184" customFormat="1" ht="15.75" customHeight="1" x14ac:dyDescent="0.25">
      <c r="A15" s="189"/>
      <c r="B15" s="190"/>
      <c r="C15" s="190"/>
      <c r="D15" s="190"/>
      <c r="E15" s="190"/>
      <c r="F15" s="190"/>
      <c r="G15" s="190"/>
      <c r="H15" s="190"/>
      <c r="I15" s="190"/>
      <c r="J15" s="190"/>
      <c r="K15" s="190"/>
      <c r="L15" s="190"/>
      <c r="M15" s="191"/>
    </row>
    <row r="16" spans="1:13" s="184" customFormat="1" ht="15.75" customHeight="1" x14ac:dyDescent="0.25">
      <c r="A16" s="189"/>
      <c r="B16" s="190"/>
      <c r="C16" s="190"/>
      <c r="D16" s="190"/>
      <c r="E16" s="190"/>
      <c r="F16" s="190"/>
      <c r="G16" s="190"/>
      <c r="H16" s="190"/>
      <c r="I16" s="190"/>
      <c r="J16" s="190"/>
      <c r="K16" s="190"/>
      <c r="L16" s="190"/>
      <c r="M16" s="191"/>
    </row>
    <row r="17" spans="1:13" s="184" customFormat="1" ht="15.75" customHeight="1" x14ac:dyDescent="0.25">
      <c r="A17" s="189"/>
      <c r="B17" s="190"/>
      <c r="C17" s="190"/>
      <c r="D17" s="190"/>
      <c r="E17" s="190"/>
      <c r="F17" s="190"/>
      <c r="G17" s="190"/>
      <c r="H17" s="190"/>
      <c r="I17" s="190"/>
      <c r="J17" s="190"/>
      <c r="K17" s="190"/>
      <c r="L17" s="190"/>
      <c r="M17" s="191"/>
    </row>
    <row r="18" spans="1:13" s="184" customFormat="1" ht="15.75" customHeight="1" x14ac:dyDescent="0.25">
      <c r="A18" s="189"/>
      <c r="B18" s="190"/>
      <c r="C18" s="190"/>
      <c r="D18" s="190"/>
      <c r="E18" s="190"/>
      <c r="F18" s="190"/>
      <c r="G18" s="190"/>
      <c r="H18" s="190"/>
      <c r="I18" s="190"/>
      <c r="J18" s="190"/>
      <c r="K18" s="190"/>
      <c r="L18" s="190"/>
      <c r="M18" s="191"/>
    </row>
    <row r="19" spans="1:13" s="184" customFormat="1" ht="15.75" customHeight="1" x14ac:dyDescent="0.25">
      <c r="A19" s="189"/>
      <c r="B19" s="190"/>
      <c r="C19" s="190"/>
      <c r="D19" s="190"/>
      <c r="E19" s="190"/>
      <c r="F19" s="190"/>
      <c r="G19" s="190"/>
      <c r="H19" s="190"/>
      <c r="I19" s="190"/>
      <c r="J19" s="190"/>
      <c r="K19" s="190"/>
      <c r="L19" s="190"/>
      <c r="M19" s="191"/>
    </row>
    <row r="20" spans="1:13" s="184" customFormat="1" ht="15.75" customHeight="1" x14ac:dyDescent="0.25">
      <c r="A20" s="189"/>
      <c r="B20" s="190"/>
      <c r="C20" s="190"/>
      <c r="D20" s="190"/>
      <c r="E20" s="190"/>
      <c r="F20" s="190"/>
      <c r="G20" s="190"/>
      <c r="H20" s="190"/>
      <c r="I20" s="190"/>
      <c r="J20" s="190"/>
      <c r="K20" s="190"/>
      <c r="L20" s="190"/>
      <c r="M20" s="191"/>
    </row>
    <row r="21" spans="1:13" s="184" customFormat="1" ht="15.75" customHeight="1" x14ac:dyDescent="0.25">
      <c r="A21" s="189"/>
      <c r="B21" s="190"/>
      <c r="C21" s="190"/>
      <c r="D21" s="190"/>
      <c r="E21" s="190"/>
      <c r="F21" s="190"/>
      <c r="G21" s="190"/>
      <c r="H21" s="190"/>
      <c r="I21" s="190"/>
      <c r="J21" s="190"/>
      <c r="K21" s="190"/>
      <c r="L21" s="190"/>
      <c r="M21" s="191"/>
    </row>
    <row r="22" spans="1:13" s="184" customFormat="1" ht="15.75" customHeight="1" x14ac:dyDescent="0.25">
      <c r="A22" s="189"/>
      <c r="B22" s="190"/>
      <c r="C22" s="190"/>
      <c r="D22" s="190"/>
      <c r="E22" s="190"/>
      <c r="F22" s="190"/>
      <c r="G22" s="190"/>
      <c r="H22" s="190"/>
      <c r="I22" s="190"/>
      <c r="J22" s="190"/>
      <c r="K22" s="190"/>
      <c r="L22" s="190"/>
      <c r="M22" s="191"/>
    </row>
    <row r="23" spans="1:13" s="184" customFormat="1" ht="15.75" customHeight="1" x14ac:dyDescent="0.25">
      <c r="A23" s="189"/>
      <c r="B23" s="190"/>
      <c r="C23" s="190"/>
      <c r="D23" s="190"/>
      <c r="E23" s="190"/>
      <c r="F23" s="190"/>
      <c r="G23" s="190"/>
      <c r="H23" s="190"/>
      <c r="I23" s="190"/>
      <c r="J23" s="190"/>
      <c r="K23" s="190"/>
      <c r="L23" s="190"/>
      <c r="M23" s="191"/>
    </row>
    <row r="24" spans="1:13" s="184" customFormat="1" ht="15.75" customHeight="1" x14ac:dyDescent="0.25">
      <c r="A24" s="189"/>
      <c r="B24" s="190"/>
      <c r="C24" s="190"/>
      <c r="D24" s="190"/>
      <c r="E24" s="190"/>
      <c r="F24" s="190"/>
      <c r="G24" s="190"/>
      <c r="H24" s="190"/>
      <c r="I24" s="190"/>
      <c r="J24" s="190"/>
      <c r="K24" s="190"/>
      <c r="L24" s="190"/>
      <c r="M24" s="191"/>
    </row>
    <row r="25" spans="1:13" s="184" customFormat="1" ht="15.75" customHeight="1" x14ac:dyDescent="0.25">
      <c r="A25" s="189"/>
      <c r="B25" s="190"/>
      <c r="C25" s="190"/>
      <c r="D25" s="190"/>
      <c r="E25" s="190"/>
      <c r="F25" s="190"/>
      <c r="G25" s="190"/>
      <c r="H25" s="190"/>
      <c r="I25" s="190"/>
      <c r="J25" s="190"/>
      <c r="K25" s="190"/>
      <c r="L25" s="190"/>
      <c r="M25" s="191"/>
    </row>
    <row r="26" spans="1:13" s="184" customFormat="1" ht="15.75" customHeight="1" x14ac:dyDescent="0.25">
      <c r="A26" s="189"/>
      <c r="B26" s="190"/>
      <c r="C26" s="190"/>
      <c r="D26" s="190"/>
      <c r="E26" s="190"/>
      <c r="F26" s="190"/>
      <c r="G26" s="190"/>
      <c r="H26" s="190"/>
      <c r="I26" s="190"/>
      <c r="J26" s="190"/>
      <c r="K26" s="190"/>
      <c r="L26" s="190"/>
      <c r="M26" s="191"/>
    </row>
    <row r="27" spans="1:13" s="184" customFormat="1" ht="15.75" customHeight="1" x14ac:dyDescent="0.25">
      <c r="A27" s="189"/>
      <c r="B27" s="190"/>
      <c r="C27" s="190"/>
      <c r="D27" s="190"/>
      <c r="E27" s="190"/>
      <c r="F27" s="190"/>
      <c r="G27" s="190"/>
      <c r="H27" s="190"/>
      <c r="I27" s="190"/>
      <c r="J27" s="190"/>
      <c r="K27" s="190"/>
      <c r="L27" s="190"/>
      <c r="M27" s="191"/>
    </row>
    <row r="28" spans="1:13" s="184" customFormat="1" ht="15.75" customHeight="1" x14ac:dyDescent="0.25">
      <c r="A28" s="189"/>
      <c r="B28" s="190"/>
      <c r="C28" s="190"/>
      <c r="D28" s="190"/>
      <c r="E28" s="190"/>
      <c r="F28" s="190"/>
      <c r="G28" s="190"/>
      <c r="H28" s="190"/>
      <c r="I28" s="190"/>
      <c r="J28" s="190"/>
      <c r="K28" s="190"/>
      <c r="L28" s="190"/>
      <c r="M28" s="191"/>
    </row>
    <row r="29" spans="1:13" s="184" customFormat="1" ht="15.75" customHeight="1" x14ac:dyDescent="0.25">
      <c r="A29" s="189"/>
      <c r="B29" s="190"/>
      <c r="C29" s="190"/>
      <c r="D29" s="190"/>
      <c r="E29" s="190"/>
      <c r="F29" s="190"/>
      <c r="G29" s="190"/>
      <c r="H29" s="190"/>
      <c r="I29" s="190"/>
      <c r="J29" s="190"/>
      <c r="K29" s="190"/>
      <c r="L29" s="190"/>
      <c r="M29" s="191"/>
    </row>
    <row r="30" spans="1:13" s="184" customFormat="1" ht="15.75" customHeight="1" x14ac:dyDescent="0.25">
      <c r="A30" s="189"/>
      <c r="B30" s="190"/>
      <c r="C30" s="190"/>
      <c r="D30" s="190"/>
      <c r="E30" s="190"/>
      <c r="F30" s="190"/>
      <c r="G30" s="190"/>
      <c r="H30" s="190"/>
      <c r="I30" s="190"/>
      <c r="J30" s="190"/>
      <c r="K30" s="190"/>
      <c r="L30" s="190"/>
      <c r="M30" s="191"/>
    </row>
    <row r="31" spans="1:13" s="184" customFormat="1" ht="15.75" customHeight="1" x14ac:dyDescent="0.25">
      <c r="A31" s="189"/>
      <c r="B31" s="190"/>
      <c r="C31" s="190"/>
      <c r="D31" s="190"/>
      <c r="E31" s="190"/>
      <c r="F31" s="190"/>
      <c r="G31" s="190"/>
      <c r="H31" s="190"/>
      <c r="I31" s="190"/>
      <c r="J31" s="190"/>
      <c r="K31" s="190"/>
      <c r="L31" s="190"/>
      <c r="M31" s="191"/>
    </row>
    <row r="32" spans="1:13" s="184" customFormat="1" ht="15.75" customHeight="1" x14ac:dyDescent="0.25">
      <c r="A32" s="189"/>
      <c r="B32" s="190"/>
      <c r="C32" s="190"/>
      <c r="D32" s="190"/>
      <c r="E32" s="190"/>
      <c r="F32" s="190"/>
      <c r="G32" s="190"/>
      <c r="H32" s="190"/>
      <c r="I32" s="190"/>
      <c r="J32" s="190"/>
      <c r="K32" s="190"/>
      <c r="L32" s="190"/>
      <c r="M32" s="191"/>
    </row>
    <row r="33" spans="1:13" s="184" customFormat="1" ht="15.75" customHeight="1" x14ac:dyDescent="0.25">
      <c r="A33" s="189"/>
      <c r="B33" s="190"/>
      <c r="C33" s="190"/>
      <c r="D33" s="190"/>
      <c r="E33" s="190"/>
      <c r="F33" s="190"/>
      <c r="G33" s="190"/>
      <c r="H33" s="190"/>
      <c r="I33" s="190"/>
      <c r="J33" s="190"/>
      <c r="K33" s="190"/>
      <c r="L33" s="190"/>
      <c r="M33" s="191"/>
    </row>
    <row r="34" spans="1:13" s="184" customFormat="1" ht="15.75" customHeight="1" x14ac:dyDescent="0.25">
      <c r="A34" s="189"/>
      <c r="B34" s="190"/>
      <c r="C34" s="190"/>
      <c r="D34" s="190"/>
      <c r="E34" s="190"/>
      <c r="F34" s="190"/>
      <c r="G34" s="190"/>
      <c r="H34" s="190"/>
      <c r="I34" s="190"/>
      <c r="J34" s="190"/>
      <c r="K34" s="190"/>
      <c r="L34" s="190"/>
      <c r="M34" s="191"/>
    </row>
    <row r="35" spans="1:13" s="184" customFormat="1" ht="15.75" customHeight="1" x14ac:dyDescent="0.25">
      <c r="A35" s="189"/>
      <c r="B35" s="190"/>
      <c r="C35" s="190"/>
      <c r="D35" s="190"/>
      <c r="E35" s="190"/>
      <c r="F35" s="190"/>
      <c r="G35" s="190"/>
      <c r="H35" s="190"/>
      <c r="I35" s="190"/>
      <c r="J35" s="190"/>
      <c r="K35" s="190"/>
      <c r="L35" s="190"/>
      <c r="M35" s="191"/>
    </row>
    <row r="36" spans="1:13" s="184" customFormat="1" ht="15.75" customHeight="1" x14ac:dyDescent="0.25">
      <c r="A36" s="189"/>
      <c r="B36" s="190"/>
      <c r="C36" s="190"/>
      <c r="D36" s="190"/>
      <c r="E36" s="190"/>
      <c r="F36" s="190"/>
      <c r="G36" s="190"/>
      <c r="H36" s="190"/>
      <c r="I36" s="190"/>
      <c r="J36" s="190"/>
      <c r="K36" s="190"/>
      <c r="L36" s="190"/>
      <c r="M36" s="191"/>
    </row>
    <row r="37" spans="1:13" s="184" customFormat="1" ht="15.75" customHeight="1" x14ac:dyDescent="0.25">
      <c r="A37" s="189"/>
      <c r="B37" s="190"/>
      <c r="C37" s="190"/>
      <c r="D37" s="190"/>
      <c r="E37" s="190"/>
      <c r="F37" s="190"/>
      <c r="G37" s="190"/>
      <c r="H37" s="190"/>
      <c r="I37" s="190"/>
      <c r="J37" s="190"/>
      <c r="K37" s="190"/>
      <c r="L37" s="190"/>
      <c r="M37" s="191"/>
    </row>
    <row r="38" spans="1:13" s="184" customFormat="1" ht="15.75" customHeight="1" x14ac:dyDescent="0.25">
      <c r="A38" s="189"/>
      <c r="B38" s="190"/>
      <c r="C38" s="190"/>
      <c r="D38" s="190"/>
      <c r="E38" s="190"/>
      <c r="F38" s="190"/>
      <c r="G38" s="190"/>
      <c r="H38" s="190"/>
      <c r="I38" s="190"/>
      <c r="J38" s="190"/>
      <c r="K38" s="190"/>
      <c r="L38" s="190"/>
      <c r="M38" s="191"/>
    </row>
    <row r="39" spans="1:13" s="184" customFormat="1" ht="15.75" customHeight="1" x14ac:dyDescent="0.25">
      <c r="A39" s="189"/>
      <c r="B39" s="190"/>
      <c r="C39" s="190"/>
      <c r="D39" s="190"/>
      <c r="E39" s="190"/>
      <c r="F39" s="190"/>
      <c r="G39" s="190"/>
      <c r="H39" s="190"/>
      <c r="I39" s="190"/>
      <c r="J39" s="190"/>
      <c r="K39" s="190"/>
      <c r="L39" s="190"/>
      <c r="M39" s="191"/>
    </row>
    <row r="40" spans="1:13" s="184" customFormat="1" ht="15.75" customHeight="1" x14ac:dyDescent="0.25">
      <c r="A40" s="189"/>
      <c r="B40" s="190"/>
      <c r="C40" s="190"/>
      <c r="D40" s="190"/>
      <c r="E40" s="190"/>
      <c r="F40" s="190"/>
      <c r="G40" s="190"/>
      <c r="H40" s="190"/>
      <c r="I40" s="190"/>
      <c r="J40" s="190"/>
      <c r="K40" s="190"/>
      <c r="L40" s="190"/>
      <c r="M40" s="191"/>
    </row>
    <row r="41" spans="1:13" s="184" customFormat="1" ht="15.75" customHeight="1" x14ac:dyDescent="0.25">
      <c r="A41" s="189"/>
      <c r="B41" s="190"/>
      <c r="C41" s="190"/>
      <c r="D41" s="190"/>
      <c r="E41" s="190"/>
      <c r="F41" s="190"/>
      <c r="G41" s="190"/>
      <c r="H41" s="190"/>
      <c r="I41" s="190"/>
      <c r="J41" s="190"/>
      <c r="K41" s="190"/>
      <c r="L41" s="190"/>
      <c r="M41" s="191"/>
    </row>
    <row r="42" spans="1:13" s="184" customFormat="1" ht="15.75" customHeight="1" x14ac:dyDescent="0.25">
      <c r="A42" s="189"/>
      <c r="B42" s="190"/>
      <c r="C42" s="190"/>
      <c r="D42" s="190"/>
      <c r="E42" s="190"/>
      <c r="F42" s="190"/>
      <c r="G42" s="190"/>
      <c r="H42" s="190"/>
      <c r="I42" s="190"/>
      <c r="J42" s="190"/>
      <c r="K42" s="190"/>
      <c r="L42" s="190"/>
      <c r="M42" s="191"/>
    </row>
    <row r="43" spans="1:13" s="184" customFormat="1" ht="15.75" customHeight="1" x14ac:dyDescent="0.25">
      <c r="A43" s="189"/>
      <c r="B43" s="190"/>
      <c r="C43" s="190"/>
      <c r="D43" s="190"/>
      <c r="E43" s="190"/>
      <c r="F43" s="190"/>
      <c r="G43" s="190"/>
      <c r="H43" s="190"/>
      <c r="I43" s="190"/>
      <c r="J43" s="190"/>
      <c r="K43" s="190"/>
      <c r="L43" s="190"/>
      <c r="M43" s="191"/>
    </row>
    <row r="44" spans="1:13" s="184" customFormat="1" ht="15.75" customHeight="1" x14ac:dyDescent="0.25">
      <c r="A44" s="189"/>
      <c r="B44" s="190"/>
      <c r="C44" s="190"/>
      <c r="D44" s="190"/>
      <c r="E44" s="190"/>
      <c r="F44" s="190"/>
      <c r="G44" s="190"/>
      <c r="H44" s="190"/>
      <c r="I44" s="190"/>
      <c r="J44" s="190"/>
      <c r="K44" s="190"/>
      <c r="L44" s="190"/>
      <c r="M44" s="191"/>
    </row>
    <row r="45" spans="1:13" s="184" customFormat="1" ht="15.75" customHeight="1" x14ac:dyDescent="0.25">
      <c r="A45" s="189"/>
      <c r="B45" s="190"/>
      <c r="C45" s="190"/>
      <c r="D45" s="190"/>
      <c r="E45" s="190"/>
      <c r="F45" s="190"/>
      <c r="G45" s="190"/>
      <c r="H45" s="190"/>
      <c r="I45" s="190"/>
      <c r="J45" s="190"/>
      <c r="K45" s="190"/>
      <c r="L45" s="190"/>
      <c r="M45" s="191"/>
    </row>
    <row r="46" spans="1:13" s="184" customFormat="1" ht="15.75" customHeight="1" thickBot="1" x14ac:dyDescent="0.3">
      <c r="A46" s="189"/>
      <c r="B46" s="190"/>
      <c r="C46" s="190"/>
      <c r="D46" s="190"/>
      <c r="E46" s="190"/>
      <c r="F46" s="190"/>
      <c r="G46" s="190"/>
      <c r="H46" s="190"/>
      <c r="I46" s="190"/>
      <c r="J46" s="190"/>
      <c r="K46" s="190"/>
      <c r="L46" s="190"/>
      <c r="M46" s="191"/>
    </row>
    <row r="47" spans="1:13" s="184" customFormat="1" ht="15.75" customHeight="1" thickTop="1" thickBot="1" x14ac:dyDescent="0.3">
      <c r="A47" s="192" t="s">
        <v>19</v>
      </c>
      <c r="B47" s="193"/>
      <c r="C47" s="193"/>
      <c r="D47" s="193"/>
      <c r="E47" s="193"/>
      <c r="F47" s="193"/>
      <c r="G47" s="193"/>
      <c r="H47" s="193"/>
      <c r="I47" s="193"/>
      <c r="J47" s="193"/>
      <c r="K47" s="193"/>
      <c r="L47" s="193"/>
      <c r="M47" s="194"/>
    </row>
    <row r="48" spans="1:13" s="184" customFormat="1" x14ac:dyDescent="0.25">
      <c r="A48" s="195"/>
      <c r="B48" s="196"/>
      <c r="C48" s="196"/>
      <c r="D48" s="196"/>
      <c r="E48" s="196"/>
      <c r="F48" s="196"/>
      <c r="G48" s="196"/>
      <c r="H48" s="196"/>
      <c r="I48" s="196"/>
      <c r="J48" s="196"/>
      <c r="K48" s="196"/>
      <c r="L48" s="196"/>
      <c r="M48" s="196"/>
    </row>
    <row r="49" spans="1:13" s="184" customFormat="1" x14ac:dyDescent="0.25">
      <c r="A49" s="195"/>
      <c r="B49" s="196"/>
      <c r="C49" s="196"/>
      <c r="D49" s="196"/>
      <c r="E49" s="196"/>
      <c r="F49" s="196"/>
      <c r="G49" s="196"/>
      <c r="H49" s="196"/>
      <c r="I49" s="196"/>
      <c r="J49" s="196"/>
      <c r="K49" s="196"/>
      <c r="L49" s="196"/>
      <c r="M49" s="196"/>
    </row>
    <row r="50" spans="1:13" s="184" customFormat="1" x14ac:dyDescent="0.25">
      <c r="A50" s="195"/>
      <c r="B50" s="196"/>
      <c r="C50" s="196"/>
      <c r="D50" s="196"/>
      <c r="E50" s="196"/>
      <c r="F50" s="196"/>
      <c r="G50" s="196"/>
      <c r="H50" s="196"/>
      <c r="I50" s="196"/>
      <c r="J50" s="196"/>
      <c r="K50" s="196"/>
      <c r="L50" s="196"/>
      <c r="M50" s="196"/>
    </row>
    <row r="51" spans="1:13" s="184" customFormat="1" x14ac:dyDescent="0.25">
      <c r="A51" s="195"/>
      <c r="B51" s="196"/>
      <c r="C51" s="196"/>
      <c r="D51" s="196"/>
      <c r="E51" s="196"/>
      <c r="F51" s="196"/>
      <c r="G51" s="196"/>
      <c r="H51" s="196"/>
      <c r="I51" s="196"/>
      <c r="J51" s="196"/>
      <c r="K51" s="196"/>
      <c r="L51" s="196"/>
      <c r="M51" s="196"/>
    </row>
    <row r="52" spans="1:13" s="184" customFormat="1" x14ac:dyDescent="0.25">
      <c r="A52" s="195"/>
      <c r="B52" s="196"/>
      <c r="C52" s="196"/>
      <c r="D52" s="196"/>
      <c r="E52" s="196"/>
      <c r="F52" s="196"/>
      <c r="G52" s="196"/>
      <c r="H52" s="196"/>
      <c r="I52" s="196"/>
      <c r="J52" s="196"/>
      <c r="K52" s="196"/>
      <c r="L52" s="196"/>
      <c r="M52" s="196"/>
    </row>
    <row r="53" spans="1:13" s="184" customFormat="1" x14ac:dyDescent="0.25">
      <c r="A53" s="195"/>
      <c r="B53" s="196"/>
      <c r="C53" s="196"/>
      <c r="D53" s="196"/>
      <c r="E53" s="196"/>
      <c r="F53" s="196"/>
      <c r="G53" s="196"/>
      <c r="H53" s="196"/>
      <c r="I53" s="196"/>
      <c r="J53" s="196"/>
      <c r="K53" s="196"/>
      <c r="L53" s="196"/>
      <c r="M53" s="196"/>
    </row>
    <row r="54" spans="1:13" s="184" customFormat="1" x14ac:dyDescent="0.25">
      <c r="A54" s="195"/>
      <c r="B54" s="196"/>
      <c r="C54" s="196"/>
      <c r="D54" s="196"/>
      <c r="E54" s="196"/>
      <c r="F54" s="196"/>
      <c r="G54" s="196"/>
      <c r="H54" s="196"/>
      <c r="I54" s="196"/>
      <c r="J54" s="196"/>
      <c r="K54" s="196"/>
      <c r="L54" s="196"/>
      <c r="M54" s="196"/>
    </row>
    <row r="55" spans="1:13" s="184" customFormat="1" x14ac:dyDescent="0.25">
      <c r="A55" s="195"/>
      <c r="B55" s="196"/>
      <c r="C55" s="196"/>
      <c r="D55" s="196"/>
      <c r="E55" s="196"/>
      <c r="F55" s="196"/>
      <c r="G55" s="196"/>
      <c r="H55" s="196"/>
      <c r="I55" s="196"/>
      <c r="J55" s="196"/>
      <c r="K55" s="196"/>
      <c r="L55" s="196"/>
      <c r="M55" s="196"/>
    </row>
    <row r="56" spans="1:13" s="184" customFormat="1" x14ac:dyDescent="0.25">
      <c r="A56" s="195"/>
      <c r="B56" s="196"/>
      <c r="C56" s="196"/>
      <c r="D56" s="196"/>
      <c r="E56" s="196"/>
      <c r="F56" s="196"/>
      <c r="G56" s="196"/>
      <c r="H56" s="196"/>
      <c r="I56" s="196"/>
      <c r="J56" s="196"/>
      <c r="K56" s="196"/>
      <c r="L56" s="196"/>
      <c r="M56" s="196"/>
    </row>
  </sheetData>
  <mergeCells count="2">
    <mergeCell ref="L1:M1"/>
    <mergeCell ref="A2:L2"/>
  </mergeCells>
  <printOptions horizontalCentered="1"/>
  <pageMargins left="0.39370078740157483" right="0.39370078740157483" top="0.78740157480314965" bottom="0.78740157480314965" header="0.31496062992125984" footer="0"/>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7"/>
  <sheetViews>
    <sheetView rightToLeft="1" zoomScale="110" zoomScaleNormal="110" workbookViewId="0">
      <selection activeCell="G4" sqref="G4"/>
    </sheetView>
  </sheetViews>
  <sheetFormatPr defaultRowHeight="21" x14ac:dyDescent="0.25"/>
  <cols>
    <col min="1" max="1" width="20.5703125" style="84" customWidth="1"/>
    <col min="2" max="3" width="6.85546875" style="85" customWidth="1"/>
    <col min="4" max="4" width="8" style="85" bestFit="1" customWidth="1"/>
    <col min="5" max="7" width="8.140625" style="85" bestFit="1" customWidth="1"/>
    <col min="8" max="9" width="6.85546875" style="85" customWidth="1"/>
    <col min="10" max="10" width="8.140625" style="85" bestFit="1" customWidth="1"/>
    <col min="11" max="12" width="6.85546875" style="85" customWidth="1"/>
    <col min="13" max="13" width="8.140625" style="85" bestFit="1" customWidth="1"/>
    <col min="14" max="256" width="9.140625" style="86"/>
    <col min="257" max="257" width="17" style="86" customWidth="1"/>
    <col min="258" max="259" width="6.85546875" style="86" customWidth="1"/>
    <col min="260" max="260" width="8" style="86" bestFit="1" customWidth="1"/>
    <col min="261" max="263" width="8.140625" style="86" bestFit="1" customWidth="1"/>
    <col min="264" max="265" width="6.85546875" style="86" customWidth="1"/>
    <col min="266" max="266" width="8.140625" style="86" bestFit="1" customWidth="1"/>
    <col min="267" max="268" width="6.85546875" style="86" customWidth="1"/>
    <col min="269" max="269" width="8.140625" style="86" bestFit="1" customWidth="1"/>
    <col min="270" max="512" width="9.140625" style="86"/>
    <col min="513" max="513" width="17" style="86" customWidth="1"/>
    <col min="514" max="515" width="6.85546875" style="86" customWidth="1"/>
    <col min="516" max="516" width="8" style="86" bestFit="1" customWidth="1"/>
    <col min="517" max="519" width="8.140625" style="86" bestFit="1" customWidth="1"/>
    <col min="520" max="521" width="6.85546875" style="86" customWidth="1"/>
    <col min="522" max="522" width="8.140625" style="86" bestFit="1" customWidth="1"/>
    <col min="523" max="524" width="6.85546875" style="86" customWidth="1"/>
    <col min="525" max="525" width="8.140625" style="86" bestFit="1" customWidth="1"/>
    <col min="526" max="768" width="9.140625" style="86"/>
    <col min="769" max="769" width="17" style="86" customWidth="1"/>
    <col min="770" max="771" width="6.85546875" style="86" customWidth="1"/>
    <col min="772" max="772" width="8" style="86" bestFit="1" customWidth="1"/>
    <col min="773" max="775" width="8.140625" style="86" bestFit="1" customWidth="1"/>
    <col min="776" max="777" width="6.85546875" style="86" customWidth="1"/>
    <col min="778" max="778" width="8.140625" style="86" bestFit="1" customWidth="1"/>
    <col min="779" max="780" width="6.85546875" style="86" customWidth="1"/>
    <col min="781" max="781" width="8.140625" style="86" bestFit="1" customWidth="1"/>
    <col min="782" max="1024" width="9.140625" style="86"/>
    <col min="1025" max="1025" width="17" style="86" customWidth="1"/>
    <col min="1026" max="1027" width="6.85546875" style="86" customWidth="1"/>
    <col min="1028" max="1028" width="8" style="86" bestFit="1" customWidth="1"/>
    <col min="1029" max="1031" width="8.140625" style="86" bestFit="1" customWidth="1"/>
    <col min="1032" max="1033" width="6.85546875" style="86" customWidth="1"/>
    <col min="1034" max="1034" width="8.140625" style="86" bestFit="1" customWidth="1"/>
    <col min="1035" max="1036" width="6.85546875" style="86" customWidth="1"/>
    <col min="1037" max="1037" width="8.140625" style="86" bestFit="1" customWidth="1"/>
    <col min="1038" max="1280" width="9.140625" style="86"/>
    <col min="1281" max="1281" width="17" style="86" customWidth="1"/>
    <col min="1282" max="1283" width="6.85546875" style="86" customWidth="1"/>
    <col min="1284" max="1284" width="8" style="86" bestFit="1" customWidth="1"/>
    <col min="1285" max="1287" width="8.140625" style="86" bestFit="1" customWidth="1"/>
    <col min="1288" max="1289" width="6.85546875" style="86" customWidth="1"/>
    <col min="1290" max="1290" width="8.140625" style="86" bestFit="1" customWidth="1"/>
    <col min="1291" max="1292" width="6.85546875" style="86" customWidth="1"/>
    <col min="1293" max="1293" width="8.140625" style="86" bestFit="1" customWidth="1"/>
    <col min="1294" max="1536" width="9.140625" style="86"/>
    <col min="1537" max="1537" width="17" style="86" customWidth="1"/>
    <col min="1538" max="1539" width="6.85546875" style="86" customWidth="1"/>
    <col min="1540" max="1540" width="8" style="86" bestFit="1" customWidth="1"/>
    <col min="1541" max="1543" width="8.140625" style="86" bestFit="1" customWidth="1"/>
    <col min="1544" max="1545" width="6.85546875" style="86" customWidth="1"/>
    <col min="1546" max="1546" width="8.140625" style="86" bestFit="1" customWidth="1"/>
    <col min="1547" max="1548" width="6.85546875" style="86" customWidth="1"/>
    <col min="1549" max="1549" width="8.140625" style="86" bestFit="1" customWidth="1"/>
    <col min="1550" max="1792" width="9.140625" style="86"/>
    <col min="1793" max="1793" width="17" style="86" customWidth="1"/>
    <col min="1794" max="1795" width="6.85546875" style="86" customWidth="1"/>
    <col min="1796" max="1796" width="8" style="86" bestFit="1" customWidth="1"/>
    <col min="1797" max="1799" width="8.140625" style="86" bestFit="1" customWidth="1"/>
    <col min="1800" max="1801" width="6.85546875" style="86" customWidth="1"/>
    <col min="1802" max="1802" width="8.140625" style="86" bestFit="1" customWidth="1"/>
    <col min="1803" max="1804" width="6.85546875" style="86" customWidth="1"/>
    <col min="1805" max="1805" width="8.140625" style="86" bestFit="1" customWidth="1"/>
    <col min="1806" max="2048" width="9.140625" style="86"/>
    <col min="2049" max="2049" width="17" style="86" customWidth="1"/>
    <col min="2050" max="2051" width="6.85546875" style="86" customWidth="1"/>
    <col min="2052" max="2052" width="8" style="86" bestFit="1" customWidth="1"/>
    <col min="2053" max="2055" width="8.140625" style="86" bestFit="1" customWidth="1"/>
    <col min="2056" max="2057" width="6.85546875" style="86" customWidth="1"/>
    <col min="2058" max="2058" width="8.140625" style="86" bestFit="1" customWidth="1"/>
    <col min="2059" max="2060" width="6.85546875" style="86" customWidth="1"/>
    <col min="2061" max="2061" width="8.140625" style="86" bestFit="1" customWidth="1"/>
    <col min="2062" max="2304" width="9.140625" style="86"/>
    <col min="2305" max="2305" width="17" style="86" customWidth="1"/>
    <col min="2306" max="2307" width="6.85546875" style="86" customWidth="1"/>
    <col min="2308" max="2308" width="8" style="86" bestFit="1" customWidth="1"/>
    <col min="2309" max="2311" width="8.140625" style="86" bestFit="1" customWidth="1"/>
    <col min="2312" max="2313" width="6.85546875" style="86" customWidth="1"/>
    <col min="2314" max="2314" width="8.140625" style="86" bestFit="1" customWidth="1"/>
    <col min="2315" max="2316" width="6.85546875" style="86" customWidth="1"/>
    <col min="2317" max="2317" width="8.140625" style="86" bestFit="1" customWidth="1"/>
    <col min="2318" max="2560" width="9.140625" style="86"/>
    <col min="2561" max="2561" width="17" style="86" customWidth="1"/>
    <col min="2562" max="2563" width="6.85546875" style="86" customWidth="1"/>
    <col min="2564" max="2564" width="8" style="86" bestFit="1" customWidth="1"/>
    <col min="2565" max="2567" width="8.140625" style="86" bestFit="1" customWidth="1"/>
    <col min="2568" max="2569" width="6.85546875" style="86" customWidth="1"/>
    <col min="2570" max="2570" width="8.140625" style="86" bestFit="1" customWidth="1"/>
    <col min="2571" max="2572" width="6.85546875" style="86" customWidth="1"/>
    <col min="2573" max="2573" width="8.140625" style="86" bestFit="1" customWidth="1"/>
    <col min="2574" max="2816" width="9.140625" style="86"/>
    <col min="2817" max="2817" width="17" style="86" customWidth="1"/>
    <col min="2818" max="2819" width="6.85546875" style="86" customWidth="1"/>
    <col min="2820" max="2820" width="8" style="86" bestFit="1" customWidth="1"/>
    <col min="2821" max="2823" width="8.140625" style="86" bestFit="1" customWidth="1"/>
    <col min="2824" max="2825" width="6.85546875" style="86" customWidth="1"/>
    <col min="2826" max="2826" width="8.140625" style="86" bestFit="1" customWidth="1"/>
    <col min="2827" max="2828" width="6.85546875" style="86" customWidth="1"/>
    <col min="2829" max="2829" width="8.140625" style="86" bestFit="1" customWidth="1"/>
    <col min="2830" max="3072" width="9.140625" style="86"/>
    <col min="3073" max="3073" width="17" style="86" customWidth="1"/>
    <col min="3074" max="3075" width="6.85546875" style="86" customWidth="1"/>
    <col min="3076" max="3076" width="8" style="86" bestFit="1" customWidth="1"/>
    <col min="3077" max="3079" width="8.140625" style="86" bestFit="1" customWidth="1"/>
    <col min="3080" max="3081" width="6.85546875" style="86" customWidth="1"/>
    <col min="3082" max="3082" width="8.140625" style="86" bestFit="1" customWidth="1"/>
    <col min="3083" max="3084" width="6.85546875" style="86" customWidth="1"/>
    <col min="3085" max="3085" width="8.140625" style="86" bestFit="1" customWidth="1"/>
    <col min="3086" max="3328" width="9.140625" style="86"/>
    <col min="3329" max="3329" width="17" style="86" customWidth="1"/>
    <col min="3330" max="3331" width="6.85546875" style="86" customWidth="1"/>
    <col min="3332" max="3332" width="8" style="86" bestFit="1" customWidth="1"/>
    <col min="3333" max="3335" width="8.140625" style="86" bestFit="1" customWidth="1"/>
    <col min="3336" max="3337" width="6.85546875" style="86" customWidth="1"/>
    <col min="3338" max="3338" width="8.140625" style="86" bestFit="1" customWidth="1"/>
    <col min="3339" max="3340" width="6.85546875" style="86" customWidth="1"/>
    <col min="3341" max="3341" width="8.140625" style="86" bestFit="1" customWidth="1"/>
    <col min="3342" max="3584" width="9.140625" style="86"/>
    <col min="3585" max="3585" width="17" style="86" customWidth="1"/>
    <col min="3586" max="3587" width="6.85546875" style="86" customWidth="1"/>
    <col min="3588" max="3588" width="8" style="86" bestFit="1" customWidth="1"/>
    <col min="3589" max="3591" width="8.140625" style="86" bestFit="1" customWidth="1"/>
    <col min="3592" max="3593" width="6.85546875" style="86" customWidth="1"/>
    <col min="3594" max="3594" width="8.140625" style="86" bestFit="1" customWidth="1"/>
    <col min="3595" max="3596" width="6.85546875" style="86" customWidth="1"/>
    <col min="3597" max="3597" width="8.140625" style="86" bestFit="1" customWidth="1"/>
    <col min="3598" max="3840" width="9.140625" style="86"/>
    <col min="3841" max="3841" width="17" style="86" customWidth="1"/>
    <col min="3842" max="3843" width="6.85546875" style="86" customWidth="1"/>
    <col min="3844" max="3844" width="8" style="86" bestFit="1" customWidth="1"/>
    <col min="3845" max="3847" width="8.140625" style="86" bestFit="1" customWidth="1"/>
    <col min="3848" max="3849" width="6.85546875" style="86" customWidth="1"/>
    <col min="3850" max="3850" width="8.140625" style="86" bestFit="1" customWidth="1"/>
    <col min="3851" max="3852" width="6.85546875" style="86" customWidth="1"/>
    <col min="3853" max="3853" width="8.140625" style="86" bestFit="1" customWidth="1"/>
    <col min="3854" max="4096" width="9.140625" style="86"/>
    <col min="4097" max="4097" width="17" style="86" customWidth="1"/>
    <col min="4098" max="4099" width="6.85546875" style="86" customWidth="1"/>
    <col min="4100" max="4100" width="8" style="86" bestFit="1" customWidth="1"/>
    <col min="4101" max="4103" width="8.140625" style="86" bestFit="1" customWidth="1"/>
    <col min="4104" max="4105" width="6.85546875" style="86" customWidth="1"/>
    <col min="4106" max="4106" width="8.140625" style="86" bestFit="1" customWidth="1"/>
    <col min="4107" max="4108" width="6.85546875" style="86" customWidth="1"/>
    <col min="4109" max="4109" width="8.140625" style="86" bestFit="1" customWidth="1"/>
    <col min="4110" max="4352" width="9.140625" style="86"/>
    <col min="4353" max="4353" width="17" style="86" customWidth="1"/>
    <col min="4354" max="4355" width="6.85546875" style="86" customWidth="1"/>
    <col min="4356" max="4356" width="8" style="86" bestFit="1" customWidth="1"/>
    <col min="4357" max="4359" width="8.140625" style="86" bestFit="1" customWidth="1"/>
    <col min="4360" max="4361" width="6.85546875" style="86" customWidth="1"/>
    <col min="4362" max="4362" width="8.140625" style="86" bestFit="1" customWidth="1"/>
    <col min="4363" max="4364" width="6.85546875" style="86" customWidth="1"/>
    <col min="4365" max="4365" width="8.140625" style="86" bestFit="1" customWidth="1"/>
    <col min="4366" max="4608" width="9.140625" style="86"/>
    <col min="4609" max="4609" width="17" style="86" customWidth="1"/>
    <col min="4610" max="4611" width="6.85546875" style="86" customWidth="1"/>
    <col min="4612" max="4612" width="8" style="86" bestFit="1" customWidth="1"/>
    <col min="4613" max="4615" width="8.140625" style="86" bestFit="1" customWidth="1"/>
    <col min="4616" max="4617" width="6.85546875" style="86" customWidth="1"/>
    <col min="4618" max="4618" width="8.140625" style="86" bestFit="1" customWidth="1"/>
    <col min="4619" max="4620" width="6.85546875" style="86" customWidth="1"/>
    <col min="4621" max="4621" width="8.140625" style="86" bestFit="1" customWidth="1"/>
    <col min="4622" max="4864" width="9.140625" style="86"/>
    <col min="4865" max="4865" width="17" style="86" customWidth="1"/>
    <col min="4866" max="4867" width="6.85546875" style="86" customWidth="1"/>
    <col min="4868" max="4868" width="8" style="86" bestFit="1" customWidth="1"/>
    <col min="4869" max="4871" width="8.140625" style="86" bestFit="1" customWidth="1"/>
    <col min="4872" max="4873" width="6.85546875" style="86" customWidth="1"/>
    <col min="4874" max="4874" width="8.140625" style="86" bestFit="1" customWidth="1"/>
    <col min="4875" max="4876" width="6.85546875" style="86" customWidth="1"/>
    <col min="4877" max="4877" width="8.140625" style="86" bestFit="1" customWidth="1"/>
    <col min="4878" max="5120" width="9.140625" style="86"/>
    <col min="5121" max="5121" width="17" style="86" customWidth="1"/>
    <col min="5122" max="5123" width="6.85546875" style="86" customWidth="1"/>
    <col min="5124" max="5124" width="8" style="86" bestFit="1" customWidth="1"/>
    <col min="5125" max="5127" width="8.140625" style="86" bestFit="1" customWidth="1"/>
    <col min="5128" max="5129" width="6.85546875" style="86" customWidth="1"/>
    <col min="5130" max="5130" width="8.140625" style="86" bestFit="1" customWidth="1"/>
    <col min="5131" max="5132" width="6.85546875" style="86" customWidth="1"/>
    <col min="5133" max="5133" width="8.140625" style="86" bestFit="1" customWidth="1"/>
    <col min="5134" max="5376" width="9.140625" style="86"/>
    <col min="5377" max="5377" width="17" style="86" customWidth="1"/>
    <col min="5378" max="5379" width="6.85546875" style="86" customWidth="1"/>
    <col min="5380" max="5380" width="8" style="86" bestFit="1" customWidth="1"/>
    <col min="5381" max="5383" width="8.140625" style="86" bestFit="1" customWidth="1"/>
    <col min="5384" max="5385" width="6.85546875" style="86" customWidth="1"/>
    <col min="5386" max="5386" width="8.140625" style="86" bestFit="1" customWidth="1"/>
    <col min="5387" max="5388" width="6.85546875" style="86" customWidth="1"/>
    <col min="5389" max="5389" width="8.140625" style="86" bestFit="1" customWidth="1"/>
    <col min="5390" max="5632" width="9.140625" style="86"/>
    <col min="5633" max="5633" width="17" style="86" customWidth="1"/>
    <col min="5634" max="5635" width="6.85546875" style="86" customWidth="1"/>
    <col min="5636" max="5636" width="8" style="86" bestFit="1" customWidth="1"/>
    <col min="5637" max="5639" width="8.140625" style="86" bestFit="1" customWidth="1"/>
    <col min="5640" max="5641" width="6.85546875" style="86" customWidth="1"/>
    <col min="5642" max="5642" width="8.140625" style="86" bestFit="1" customWidth="1"/>
    <col min="5643" max="5644" width="6.85546875" style="86" customWidth="1"/>
    <col min="5645" max="5645" width="8.140625" style="86" bestFit="1" customWidth="1"/>
    <col min="5646" max="5888" width="9.140625" style="86"/>
    <col min="5889" max="5889" width="17" style="86" customWidth="1"/>
    <col min="5890" max="5891" width="6.85546875" style="86" customWidth="1"/>
    <col min="5892" max="5892" width="8" style="86" bestFit="1" customWidth="1"/>
    <col min="5893" max="5895" width="8.140625" style="86" bestFit="1" customWidth="1"/>
    <col min="5896" max="5897" width="6.85546875" style="86" customWidth="1"/>
    <col min="5898" max="5898" width="8.140625" style="86" bestFit="1" customWidth="1"/>
    <col min="5899" max="5900" width="6.85546875" style="86" customWidth="1"/>
    <col min="5901" max="5901" width="8.140625" style="86" bestFit="1" customWidth="1"/>
    <col min="5902" max="6144" width="9.140625" style="86"/>
    <col min="6145" max="6145" width="17" style="86" customWidth="1"/>
    <col min="6146" max="6147" width="6.85546875" style="86" customWidth="1"/>
    <col min="6148" max="6148" width="8" style="86" bestFit="1" customWidth="1"/>
    <col min="6149" max="6151" width="8.140625" style="86" bestFit="1" customWidth="1"/>
    <col min="6152" max="6153" width="6.85546875" style="86" customWidth="1"/>
    <col min="6154" max="6154" width="8.140625" style="86" bestFit="1" customWidth="1"/>
    <col min="6155" max="6156" width="6.85546875" style="86" customWidth="1"/>
    <col min="6157" max="6157" width="8.140625" style="86" bestFit="1" customWidth="1"/>
    <col min="6158" max="6400" width="9.140625" style="86"/>
    <col min="6401" max="6401" width="17" style="86" customWidth="1"/>
    <col min="6402" max="6403" width="6.85546875" style="86" customWidth="1"/>
    <col min="6404" max="6404" width="8" style="86" bestFit="1" customWidth="1"/>
    <col min="6405" max="6407" width="8.140625" style="86" bestFit="1" customWidth="1"/>
    <col min="6408" max="6409" width="6.85546875" style="86" customWidth="1"/>
    <col min="6410" max="6410" width="8.140625" style="86" bestFit="1" customWidth="1"/>
    <col min="6411" max="6412" width="6.85546875" style="86" customWidth="1"/>
    <col min="6413" max="6413" width="8.140625" style="86" bestFit="1" customWidth="1"/>
    <col min="6414" max="6656" width="9.140625" style="86"/>
    <col min="6657" max="6657" width="17" style="86" customWidth="1"/>
    <col min="6658" max="6659" width="6.85546875" style="86" customWidth="1"/>
    <col min="6660" max="6660" width="8" style="86" bestFit="1" customWidth="1"/>
    <col min="6661" max="6663" width="8.140625" style="86" bestFit="1" customWidth="1"/>
    <col min="6664" max="6665" width="6.85546875" style="86" customWidth="1"/>
    <col min="6666" max="6666" width="8.140625" style="86" bestFit="1" customWidth="1"/>
    <col min="6667" max="6668" width="6.85546875" style="86" customWidth="1"/>
    <col min="6669" max="6669" width="8.140625" style="86" bestFit="1" customWidth="1"/>
    <col min="6670" max="6912" width="9.140625" style="86"/>
    <col min="6913" max="6913" width="17" style="86" customWidth="1"/>
    <col min="6914" max="6915" width="6.85546875" style="86" customWidth="1"/>
    <col min="6916" max="6916" width="8" style="86" bestFit="1" customWidth="1"/>
    <col min="6917" max="6919" width="8.140625" style="86" bestFit="1" customWidth="1"/>
    <col min="6920" max="6921" width="6.85546875" style="86" customWidth="1"/>
    <col min="6922" max="6922" width="8.140625" style="86" bestFit="1" customWidth="1"/>
    <col min="6923" max="6924" width="6.85546875" style="86" customWidth="1"/>
    <col min="6925" max="6925" width="8.140625" style="86" bestFit="1" customWidth="1"/>
    <col min="6926" max="7168" width="9.140625" style="86"/>
    <col min="7169" max="7169" width="17" style="86" customWidth="1"/>
    <col min="7170" max="7171" width="6.85546875" style="86" customWidth="1"/>
    <col min="7172" max="7172" width="8" style="86" bestFit="1" customWidth="1"/>
    <col min="7173" max="7175" width="8.140625" style="86" bestFit="1" customWidth="1"/>
    <col min="7176" max="7177" width="6.85546875" style="86" customWidth="1"/>
    <col min="7178" max="7178" width="8.140625" style="86" bestFit="1" customWidth="1"/>
    <col min="7179" max="7180" width="6.85546875" style="86" customWidth="1"/>
    <col min="7181" max="7181" width="8.140625" style="86" bestFit="1" customWidth="1"/>
    <col min="7182" max="7424" width="9.140625" style="86"/>
    <col min="7425" max="7425" width="17" style="86" customWidth="1"/>
    <col min="7426" max="7427" width="6.85546875" style="86" customWidth="1"/>
    <col min="7428" max="7428" width="8" style="86" bestFit="1" customWidth="1"/>
    <col min="7429" max="7431" width="8.140625" style="86" bestFit="1" customWidth="1"/>
    <col min="7432" max="7433" width="6.85546875" style="86" customWidth="1"/>
    <col min="7434" max="7434" width="8.140625" style="86" bestFit="1" customWidth="1"/>
    <col min="7435" max="7436" width="6.85546875" style="86" customWidth="1"/>
    <col min="7437" max="7437" width="8.140625" style="86" bestFit="1" customWidth="1"/>
    <col min="7438" max="7680" width="9.140625" style="86"/>
    <col min="7681" max="7681" width="17" style="86" customWidth="1"/>
    <col min="7682" max="7683" width="6.85546875" style="86" customWidth="1"/>
    <col min="7684" max="7684" width="8" style="86" bestFit="1" customWidth="1"/>
    <col min="7685" max="7687" width="8.140625" style="86" bestFit="1" customWidth="1"/>
    <col min="7688" max="7689" width="6.85546875" style="86" customWidth="1"/>
    <col min="7690" max="7690" width="8.140625" style="86" bestFit="1" customWidth="1"/>
    <col min="7691" max="7692" width="6.85546875" style="86" customWidth="1"/>
    <col min="7693" max="7693" width="8.140625" style="86" bestFit="1" customWidth="1"/>
    <col min="7694" max="7936" width="9.140625" style="86"/>
    <col min="7937" max="7937" width="17" style="86" customWidth="1"/>
    <col min="7938" max="7939" width="6.85546875" style="86" customWidth="1"/>
    <col min="7940" max="7940" width="8" style="86" bestFit="1" customWidth="1"/>
    <col min="7941" max="7943" width="8.140625" style="86" bestFit="1" customWidth="1"/>
    <col min="7944" max="7945" width="6.85546875" style="86" customWidth="1"/>
    <col min="7946" max="7946" width="8.140625" style="86" bestFit="1" customWidth="1"/>
    <col min="7947" max="7948" width="6.85546875" style="86" customWidth="1"/>
    <col min="7949" max="7949" width="8.140625" style="86" bestFit="1" customWidth="1"/>
    <col min="7950" max="8192" width="9.140625" style="86"/>
    <col min="8193" max="8193" width="17" style="86" customWidth="1"/>
    <col min="8194" max="8195" width="6.85546875" style="86" customWidth="1"/>
    <col min="8196" max="8196" width="8" style="86" bestFit="1" customWidth="1"/>
    <col min="8197" max="8199" width="8.140625" style="86" bestFit="1" customWidth="1"/>
    <col min="8200" max="8201" width="6.85546875" style="86" customWidth="1"/>
    <col min="8202" max="8202" width="8.140625" style="86" bestFit="1" customWidth="1"/>
    <col min="8203" max="8204" width="6.85546875" style="86" customWidth="1"/>
    <col min="8205" max="8205" width="8.140625" style="86" bestFit="1" customWidth="1"/>
    <col min="8206" max="8448" width="9.140625" style="86"/>
    <col min="8449" max="8449" width="17" style="86" customWidth="1"/>
    <col min="8450" max="8451" width="6.85546875" style="86" customWidth="1"/>
    <col min="8452" max="8452" width="8" style="86" bestFit="1" customWidth="1"/>
    <col min="8453" max="8455" width="8.140625" style="86" bestFit="1" customWidth="1"/>
    <col min="8456" max="8457" width="6.85546875" style="86" customWidth="1"/>
    <col min="8458" max="8458" width="8.140625" style="86" bestFit="1" customWidth="1"/>
    <col min="8459" max="8460" width="6.85546875" style="86" customWidth="1"/>
    <col min="8461" max="8461" width="8.140625" style="86" bestFit="1" customWidth="1"/>
    <col min="8462" max="8704" width="9.140625" style="86"/>
    <col min="8705" max="8705" width="17" style="86" customWidth="1"/>
    <col min="8706" max="8707" width="6.85546875" style="86" customWidth="1"/>
    <col min="8708" max="8708" width="8" style="86" bestFit="1" customWidth="1"/>
    <col min="8709" max="8711" width="8.140625" style="86" bestFit="1" customWidth="1"/>
    <col min="8712" max="8713" width="6.85546875" style="86" customWidth="1"/>
    <col min="8714" max="8714" width="8.140625" style="86" bestFit="1" customWidth="1"/>
    <col min="8715" max="8716" width="6.85546875" style="86" customWidth="1"/>
    <col min="8717" max="8717" width="8.140625" style="86" bestFit="1" customWidth="1"/>
    <col min="8718" max="8960" width="9.140625" style="86"/>
    <col min="8961" max="8961" width="17" style="86" customWidth="1"/>
    <col min="8962" max="8963" width="6.85546875" style="86" customWidth="1"/>
    <col min="8964" max="8964" width="8" style="86" bestFit="1" customWidth="1"/>
    <col min="8965" max="8967" width="8.140625" style="86" bestFit="1" customWidth="1"/>
    <col min="8968" max="8969" width="6.85546875" style="86" customWidth="1"/>
    <col min="8970" max="8970" width="8.140625" style="86" bestFit="1" customWidth="1"/>
    <col min="8971" max="8972" width="6.85546875" style="86" customWidth="1"/>
    <col min="8973" max="8973" width="8.140625" style="86" bestFit="1" customWidth="1"/>
    <col min="8974" max="9216" width="9.140625" style="86"/>
    <col min="9217" max="9217" width="17" style="86" customWidth="1"/>
    <col min="9218" max="9219" width="6.85546875" style="86" customWidth="1"/>
    <col min="9220" max="9220" width="8" style="86" bestFit="1" customWidth="1"/>
    <col min="9221" max="9223" width="8.140625" style="86" bestFit="1" customWidth="1"/>
    <col min="9224" max="9225" width="6.85546875" style="86" customWidth="1"/>
    <col min="9226" max="9226" width="8.140625" style="86" bestFit="1" customWidth="1"/>
    <col min="9227" max="9228" width="6.85546875" style="86" customWidth="1"/>
    <col min="9229" max="9229" width="8.140625" style="86" bestFit="1" customWidth="1"/>
    <col min="9230" max="9472" width="9.140625" style="86"/>
    <col min="9473" max="9473" width="17" style="86" customWidth="1"/>
    <col min="9474" max="9475" width="6.85546875" style="86" customWidth="1"/>
    <col min="9476" max="9476" width="8" style="86" bestFit="1" customWidth="1"/>
    <col min="9477" max="9479" width="8.140625" style="86" bestFit="1" customWidth="1"/>
    <col min="9480" max="9481" width="6.85546875" style="86" customWidth="1"/>
    <col min="9482" max="9482" width="8.140625" style="86" bestFit="1" customWidth="1"/>
    <col min="9483" max="9484" width="6.85546875" style="86" customWidth="1"/>
    <col min="9485" max="9485" width="8.140625" style="86" bestFit="1" customWidth="1"/>
    <col min="9486" max="9728" width="9.140625" style="86"/>
    <col min="9729" max="9729" width="17" style="86" customWidth="1"/>
    <col min="9730" max="9731" width="6.85546875" style="86" customWidth="1"/>
    <col min="9732" max="9732" width="8" style="86" bestFit="1" customWidth="1"/>
    <col min="9733" max="9735" width="8.140625" style="86" bestFit="1" customWidth="1"/>
    <col min="9736" max="9737" width="6.85546875" style="86" customWidth="1"/>
    <col min="9738" max="9738" width="8.140625" style="86" bestFit="1" customWidth="1"/>
    <col min="9739" max="9740" width="6.85546875" style="86" customWidth="1"/>
    <col min="9741" max="9741" width="8.140625" style="86" bestFit="1" customWidth="1"/>
    <col min="9742" max="9984" width="9.140625" style="86"/>
    <col min="9985" max="9985" width="17" style="86" customWidth="1"/>
    <col min="9986" max="9987" width="6.85546875" style="86" customWidth="1"/>
    <col min="9988" max="9988" width="8" style="86" bestFit="1" customWidth="1"/>
    <col min="9989" max="9991" width="8.140625" style="86" bestFit="1" customWidth="1"/>
    <col min="9992" max="9993" width="6.85546875" style="86" customWidth="1"/>
    <col min="9994" max="9994" width="8.140625" style="86" bestFit="1" customWidth="1"/>
    <col min="9995" max="9996" width="6.85546875" style="86" customWidth="1"/>
    <col min="9997" max="9997" width="8.140625" style="86" bestFit="1" customWidth="1"/>
    <col min="9998" max="10240" width="9.140625" style="86"/>
    <col min="10241" max="10241" width="17" style="86" customWidth="1"/>
    <col min="10242" max="10243" width="6.85546875" style="86" customWidth="1"/>
    <col min="10244" max="10244" width="8" style="86" bestFit="1" customWidth="1"/>
    <col min="10245" max="10247" width="8.140625" style="86" bestFit="1" customWidth="1"/>
    <col min="10248" max="10249" width="6.85546875" style="86" customWidth="1"/>
    <col min="10250" max="10250" width="8.140625" style="86" bestFit="1" customWidth="1"/>
    <col min="10251" max="10252" width="6.85546875" style="86" customWidth="1"/>
    <col min="10253" max="10253" width="8.140625" style="86" bestFit="1" customWidth="1"/>
    <col min="10254" max="10496" width="9.140625" style="86"/>
    <col min="10497" max="10497" width="17" style="86" customWidth="1"/>
    <col min="10498" max="10499" width="6.85546875" style="86" customWidth="1"/>
    <col min="10500" max="10500" width="8" style="86" bestFit="1" customWidth="1"/>
    <col min="10501" max="10503" width="8.140625" style="86" bestFit="1" customWidth="1"/>
    <col min="10504" max="10505" width="6.85546875" style="86" customWidth="1"/>
    <col min="10506" max="10506" width="8.140625" style="86" bestFit="1" customWidth="1"/>
    <col min="10507" max="10508" width="6.85546875" style="86" customWidth="1"/>
    <col min="10509" max="10509" width="8.140625" style="86" bestFit="1" customWidth="1"/>
    <col min="10510" max="10752" width="9.140625" style="86"/>
    <col min="10753" max="10753" width="17" style="86" customWidth="1"/>
    <col min="10754" max="10755" width="6.85546875" style="86" customWidth="1"/>
    <col min="10756" max="10756" width="8" style="86" bestFit="1" customWidth="1"/>
    <col min="10757" max="10759" width="8.140625" style="86" bestFit="1" customWidth="1"/>
    <col min="10760" max="10761" width="6.85546875" style="86" customWidth="1"/>
    <col min="10762" max="10762" width="8.140625" style="86" bestFit="1" customWidth="1"/>
    <col min="10763" max="10764" width="6.85546875" style="86" customWidth="1"/>
    <col min="10765" max="10765" width="8.140625" style="86" bestFit="1" customWidth="1"/>
    <col min="10766" max="11008" width="9.140625" style="86"/>
    <col min="11009" max="11009" width="17" style="86" customWidth="1"/>
    <col min="11010" max="11011" width="6.85546875" style="86" customWidth="1"/>
    <col min="11012" max="11012" width="8" style="86" bestFit="1" customWidth="1"/>
    <col min="11013" max="11015" width="8.140625" style="86" bestFit="1" customWidth="1"/>
    <col min="11016" max="11017" width="6.85546875" style="86" customWidth="1"/>
    <col min="11018" max="11018" width="8.140625" style="86" bestFit="1" customWidth="1"/>
    <col min="11019" max="11020" width="6.85546875" style="86" customWidth="1"/>
    <col min="11021" max="11021" width="8.140625" style="86" bestFit="1" customWidth="1"/>
    <col min="11022" max="11264" width="9.140625" style="86"/>
    <col min="11265" max="11265" width="17" style="86" customWidth="1"/>
    <col min="11266" max="11267" width="6.85546875" style="86" customWidth="1"/>
    <col min="11268" max="11268" width="8" style="86" bestFit="1" customWidth="1"/>
    <col min="11269" max="11271" width="8.140625" style="86" bestFit="1" customWidth="1"/>
    <col min="11272" max="11273" width="6.85546875" style="86" customWidth="1"/>
    <col min="11274" max="11274" width="8.140625" style="86" bestFit="1" customWidth="1"/>
    <col min="11275" max="11276" width="6.85546875" style="86" customWidth="1"/>
    <col min="11277" max="11277" width="8.140625" style="86" bestFit="1" customWidth="1"/>
    <col min="11278" max="11520" width="9.140625" style="86"/>
    <col min="11521" max="11521" width="17" style="86" customWidth="1"/>
    <col min="11522" max="11523" width="6.85546875" style="86" customWidth="1"/>
    <col min="11524" max="11524" width="8" style="86" bestFit="1" customWidth="1"/>
    <col min="11525" max="11527" width="8.140625" style="86" bestFit="1" customWidth="1"/>
    <col min="11528" max="11529" width="6.85546875" style="86" customWidth="1"/>
    <col min="11530" max="11530" width="8.140625" style="86" bestFit="1" customWidth="1"/>
    <col min="11531" max="11532" width="6.85546875" style="86" customWidth="1"/>
    <col min="11533" max="11533" width="8.140625" style="86" bestFit="1" customWidth="1"/>
    <col min="11534" max="11776" width="9.140625" style="86"/>
    <col min="11777" max="11777" width="17" style="86" customWidth="1"/>
    <col min="11778" max="11779" width="6.85546875" style="86" customWidth="1"/>
    <col min="11780" max="11780" width="8" style="86" bestFit="1" customWidth="1"/>
    <col min="11781" max="11783" width="8.140625" style="86" bestFit="1" customWidth="1"/>
    <col min="11784" max="11785" width="6.85546875" style="86" customWidth="1"/>
    <col min="11786" max="11786" width="8.140625" style="86" bestFit="1" customWidth="1"/>
    <col min="11787" max="11788" width="6.85546875" style="86" customWidth="1"/>
    <col min="11789" max="11789" width="8.140625" style="86" bestFit="1" customWidth="1"/>
    <col min="11790" max="12032" width="9.140625" style="86"/>
    <col min="12033" max="12033" width="17" style="86" customWidth="1"/>
    <col min="12034" max="12035" width="6.85546875" style="86" customWidth="1"/>
    <col min="12036" max="12036" width="8" style="86" bestFit="1" customWidth="1"/>
    <col min="12037" max="12039" width="8.140625" style="86" bestFit="1" customWidth="1"/>
    <col min="12040" max="12041" width="6.85546875" style="86" customWidth="1"/>
    <col min="12042" max="12042" width="8.140625" style="86" bestFit="1" customWidth="1"/>
    <col min="12043" max="12044" width="6.85546875" style="86" customWidth="1"/>
    <col min="12045" max="12045" width="8.140625" style="86" bestFit="1" customWidth="1"/>
    <col min="12046" max="12288" width="9.140625" style="86"/>
    <col min="12289" max="12289" width="17" style="86" customWidth="1"/>
    <col min="12290" max="12291" width="6.85546875" style="86" customWidth="1"/>
    <col min="12292" max="12292" width="8" style="86" bestFit="1" customWidth="1"/>
    <col min="12293" max="12295" width="8.140625" style="86" bestFit="1" customWidth="1"/>
    <col min="12296" max="12297" width="6.85546875" style="86" customWidth="1"/>
    <col min="12298" max="12298" width="8.140625" style="86" bestFit="1" customWidth="1"/>
    <col min="12299" max="12300" width="6.85546875" style="86" customWidth="1"/>
    <col min="12301" max="12301" width="8.140625" style="86" bestFit="1" customWidth="1"/>
    <col min="12302" max="12544" width="9.140625" style="86"/>
    <col min="12545" max="12545" width="17" style="86" customWidth="1"/>
    <col min="12546" max="12547" width="6.85546875" style="86" customWidth="1"/>
    <col min="12548" max="12548" width="8" style="86" bestFit="1" customWidth="1"/>
    <col min="12549" max="12551" width="8.140625" style="86" bestFit="1" customWidth="1"/>
    <col min="12552" max="12553" width="6.85546875" style="86" customWidth="1"/>
    <col min="12554" max="12554" width="8.140625" style="86" bestFit="1" customWidth="1"/>
    <col min="12555" max="12556" width="6.85546875" style="86" customWidth="1"/>
    <col min="12557" max="12557" width="8.140625" style="86" bestFit="1" customWidth="1"/>
    <col min="12558" max="12800" width="9.140625" style="86"/>
    <col min="12801" max="12801" width="17" style="86" customWidth="1"/>
    <col min="12802" max="12803" width="6.85546875" style="86" customWidth="1"/>
    <col min="12804" max="12804" width="8" style="86" bestFit="1" customWidth="1"/>
    <col min="12805" max="12807" width="8.140625" style="86" bestFit="1" customWidth="1"/>
    <col min="12808" max="12809" width="6.85546875" style="86" customWidth="1"/>
    <col min="12810" max="12810" width="8.140625" style="86" bestFit="1" customWidth="1"/>
    <col min="12811" max="12812" width="6.85546875" style="86" customWidth="1"/>
    <col min="12813" max="12813" width="8.140625" style="86" bestFit="1" customWidth="1"/>
    <col min="12814" max="13056" width="9.140625" style="86"/>
    <col min="13057" max="13057" width="17" style="86" customWidth="1"/>
    <col min="13058" max="13059" width="6.85546875" style="86" customWidth="1"/>
    <col min="13060" max="13060" width="8" style="86" bestFit="1" customWidth="1"/>
    <col min="13061" max="13063" width="8.140625" style="86" bestFit="1" customWidth="1"/>
    <col min="13064" max="13065" width="6.85546875" style="86" customWidth="1"/>
    <col min="13066" max="13066" width="8.140625" style="86" bestFit="1" customWidth="1"/>
    <col min="13067" max="13068" width="6.85546875" style="86" customWidth="1"/>
    <col min="13069" max="13069" width="8.140625" style="86" bestFit="1" customWidth="1"/>
    <col min="13070" max="13312" width="9.140625" style="86"/>
    <col min="13313" max="13313" width="17" style="86" customWidth="1"/>
    <col min="13314" max="13315" width="6.85546875" style="86" customWidth="1"/>
    <col min="13316" max="13316" width="8" style="86" bestFit="1" customWidth="1"/>
    <col min="13317" max="13319" width="8.140625" style="86" bestFit="1" customWidth="1"/>
    <col min="13320" max="13321" width="6.85546875" style="86" customWidth="1"/>
    <col min="13322" max="13322" width="8.140625" style="86" bestFit="1" customWidth="1"/>
    <col min="13323" max="13324" width="6.85546875" style="86" customWidth="1"/>
    <col min="13325" max="13325" width="8.140625" style="86" bestFit="1" customWidth="1"/>
    <col min="13326" max="13568" width="9.140625" style="86"/>
    <col min="13569" max="13569" width="17" style="86" customWidth="1"/>
    <col min="13570" max="13571" width="6.85546875" style="86" customWidth="1"/>
    <col min="13572" max="13572" width="8" style="86" bestFit="1" customWidth="1"/>
    <col min="13573" max="13575" width="8.140625" style="86" bestFit="1" customWidth="1"/>
    <col min="13576" max="13577" width="6.85546875" style="86" customWidth="1"/>
    <col min="13578" max="13578" width="8.140625" style="86" bestFit="1" customWidth="1"/>
    <col min="13579" max="13580" width="6.85546875" style="86" customWidth="1"/>
    <col min="13581" max="13581" width="8.140625" style="86" bestFit="1" customWidth="1"/>
    <col min="13582" max="13824" width="9.140625" style="86"/>
    <col min="13825" max="13825" width="17" style="86" customWidth="1"/>
    <col min="13826" max="13827" width="6.85546875" style="86" customWidth="1"/>
    <col min="13828" max="13828" width="8" style="86" bestFit="1" customWidth="1"/>
    <col min="13829" max="13831" width="8.140625" style="86" bestFit="1" customWidth="1"/>
    <col min="13832" max="13833" width="6.85546875" style="86" customWidth="1"/>
    <col min="13834" max="13834" width="8.140625" style="86" bestFit="1" customWidth="1"/>
    <col min="13835" max="13836" width="6.85546875" style="86" customWidth="1"/>
    <col min="13837" max="13837" width="8.140625" style="86" bestFit="1" customWidth="1"/>
    <col min="13838" max="14080" width="9.140625" style="86"/>
    <col min="14081" max="14081" width="17" style="86" customWidth="1"/>
    <col min="14082" max="14083" width="6.85546875" style="86" customWidth="1"/>
    <col min="14084" max="14084" width="8" style="86" bestFit="1" customWidth="1"/>
    <col min="14085" max="14087" width="8.140625" style="86" bestFit="1" customWidth="1"/>
    <col min="14088" max="14089" width="6.85546875" style="86" customWidth="1"/>
    <col min="14090" max="14090" width="8.140625" style="86" bestFit="1" customWidth="1"/>
    <col min="14091" max="14092" width="6.85546875" style="86" customWidth="1"/>
    <col min="14093" max="14093" width="8.140625" style="86" bestFit="1" customWidth="1"/>
    <col min="14094" max="14336" width="9.140625" style="86"/>
    <col min="14337" max="14337" width="17" style="86" customWidth="1"/>
    <col min="14338" max="14339" width="6.85546875" style="86" customWidth="1"/>
    <col min="14340" max="14340" width="8" style="86" bestFit="1" customWidth="1"/>
    <col min="14341" max="14343" width="8.140625" style="86" bestFit="1" customWidth="1"/>
    <col min="14344" max="14345" width="6.85546875" style="86" customWidth="1"/>
    <col min="14346" max="14346" width="8.140625" style="86" bestFit="1" customWidth="1"/>
    <col min="14347" max="14348" width="6.85546875" style="86" customWidth="1"/>
    <col min="14349" max="14349" width="8.140625" style="86" bestFit="1" customWidth="1"/>
    <col min="14350" max="14592" width="9.140625" style="86"/>
    <col min="14593" max="14593" width="17" style="86" customWidth="1"/>
    <col min="14594" max="14595" width="6.85546875" style="86" customWidth="1"/>
    <col min="14596" max="14596" width="8" style="86" bestFit="1" customWidth="1"/>
    <col min="14597" max="14599" width="8.140625" style="86" bestFit="1" customWidth="1"/>
    <col min="14600" max="14601" width="6.85546875" style="86" customWidth="1"/>
    <col min="14602" max="14602" width="8.140625" style="86" bestFit="1" customWidth="1"/>
    <col min="14603" max="14604" width="6.85546875" style="86" customWidth="1"/>
    <col min="14605" max="14605" width="8.140625" style="86" bestFit="1" customWidth="1"/>
    <col min="14606" max="14848" width="9.140625" style="86"/>
    <col min="14849" max="14849" width="17" style="86" customWidth="1"/>
    <col min="14850" max="14851" width="6.85546875" style="86" customWidth="1"/>
    <col min="14852" max="14852" width="8" style="86" bestFit="1" customWidth="1"/>
    <col min="14853" max="14855" width="8.140625" style="86" bestFit="1" customWidth="1"/>
    <col min="14856" max="14857" width="6.85546875" style="86" customWidth="1"/>
    <col min="14858" max="14858" width="8.140625" style="86" bestFit="1" customWidth="1"/>
    <col min="14859" max="14860" width="6.85546875" style="86" customWidth="1"/>
    <col min="14861" max="14861" width="8.140625" style="86" bestFit="1" customWidth="1"/>
    <col min="14862" max="15104" width="9.140625" style="86"/>
    <col min="15105" max="15105" width="17" style="86" customWidth="1"/>
    <col min="15106" max="15107" width="6.85546875" style="86" customWidth="1"/>
    <col min="15108" max="15108" width="8" style="86" bestFit="1" customWidth="1"/>
    <col min="15109" max="15111" width="8.140625" style="86" bestFit="1" customWidth="1"/>
    <col min="15112" max="15113" width="6.85546875" style="86" customWidth="1"/>
    <col min="15114" max="15114" width="8.140625" style="86" bestFit="1" customWidth="1"/>
    <col min="15115" max="15116" width="6.85546875" style="86" customWidth="1"/>
    <col min="15117" max="15117" width="8.140625" style="86" bestFit="1" customWidth="1"/>
    <col min="15118" max="15360" width="9.140625" style="86"/>
    <col min="15361" max="15361" width="17" style="86" customWidth="1"/>
    <col min="15362" max="15363" width="6.85546875" style="86" customWidth="1"/>
    <col min="15364" max="15364" width="8" style="86" bestFit="1" customWidth="1"/>
    <col min="15365" max="15367" width="8.140625" style="86" bestFit="1" customWidth="1"/>
    <col min="15368" max="15369" width="6.85546875" style="86" customWidth="1"/>
    <col min="15370" max="15370" width="8.140625" style="86" bestFit="1" customWidth="1"/>
    <col min="15371" max="15372" width="6.85546875" style="86" customWidth="1"/>
    <col min="15373" max="15373" width="8.140625" style="86" bestFit="1" customWidth="1"/>
    <col min="15374" max="15616" width="9.140625" style="86"/>
    <col min="15617" max="15617" width="17" style="86" customWidth="1"/>
    <col min="15618" max="15619" width="6.85546875" style="86" customWidth="1"/>
    <col min="15620" max="15620" width="8" style="86" bestFit="1" customWidth="1"/>
    <col min="15621" max="15623" width="8.140625" style="86" bestFit="1" customWidth="1"/>
    <col min="15624" max="15625" width="6.85546875" style="86" customWidth="1"/>
    <col min="15626" max="15626" width="8.140625" style="86" bestFit="1" customWidth="1"/>
    <col min="15627" max="15628" width="6.85546875" style="86" customWidth="1"/>
    <col min="15629" max="15629" width="8.140625" style="86" bestFit="1" customWidth="1"/>
    <col min="15630" max="15872" width="9.140625" style="86"/>
    <col min="15873" max="15873" width="17" style="86" customWidth="1"/>
    <col min="15874" max="15875" width="6.85546875" style="86" customWidth="1"/>
    <col min="15876" max="15876" width="8" style="86" bestFit="1" customWidth="1"/>
    <col min="15877" max="15879" width="8.140625" style="86" bestFit="1" customWidth="1"/>
    <col min="15880" max="15881" width="6.85546875" style="86" customWidth="1"/>
    <col min="15882" max="15882" width="8.140625" style="86" bestFit="1" customWidth="1"/>
    <col min="15883" max="15884" width="6.85546875" style="86" customWidth="1"/>
    <col min="15885" max="15885" width="8.140625" style="86" bestFit="1" customWidth="1"/>
    <col min="15886" max="16128" width="9.140625" style="86"/>
    <col min="16129" max="16129" width="17" style="86" customWidth="1"/>
    <col min="16130" max="16131" width="6.85546875" style="86" customWidth="1"/>
    <col min="16132" max="16132" width="8" style="86" bestFit="1" customWidth="1"/>
    <col min="16133" max="16135" width="8.140625" style="86" bestFit="1" customWidth="1"/>
    <col min="16136" max="16137" width="6.85546875" style="86" customWidth="1"/>
    <col min="16138" max="16138" width="8.140625" style="86" bestFit="1" customWidth="1"/>
    <col min="16139" max="16140" width="6.85546875" style="86" customWidth="1"/>
    <col min="16141" max="16141" width="8.140625" style="86" bestFit="1" customWidth="1"/>
    <col min="16142" max="16384" width="9.140625" style="86"/>
  </cols>
  <sheetData>
    <row r="1" spans="1:13" x14ac:dyDescent="0.25">
      <c r="L1" s="603" t="s">
        <v>0</v>
      </c>
      <c r="M1" s="603"/>
    </row>
    <row r="2" spans="1:13" ht="37.5" customHeight="1" thickBot="1" x14ac:dyDescent="0.3">
      <c r="A2" s="604" t="s">
        <v>415</v>
      </c>
      <c r="B2" s="604"/>
      <c r="C2" s="604"/>
      <c r="D2" s="604"/>
      <c r="E2" s="604"/>
      <c r="F2" s="604"/>
      <c r="G2" s="604"/>
      <c r="H2" s="604"/>
      <c r="I2" s="604"/>
      <c r="J2" s="604"/>
      <c r="K2" s="604"/>
      <c r="L2" s="604"/>
      <c r="M2" s="87" t="s">
        <v>1</v>
      </c>
    </row>
    <row r="3" spans="1:13" s="88" customFormat="1" ht="28.5" customHeight="1" x14ac:dyDescent="0.25">
      <c r="A3" s="246" t="s">
        <v>2</v>
      </c>
      <c r="B3" s="247" t="s">
        <v>3</v>
      </c>
      <c r="C3" s="247" t="s">
        <v>4</v>
      </c>
      <c r="D3" s="247" t="s">
        <v>5</v>
      </c>
      <c r="E3" s="247" t="s">
        <v>6</v>
      </c>
      <c r="F3" s="247" t="s">
        <v>7</v>
      </c>
      <c r="G3" s="247" t="s">
        <v>8</v>
      </c>
      <c r="H3" s="247" t="s">
        <v>9</v>
      </c>
      <c r="I3" s="247" t="s">
        <v>10</v>
      </c>
      <c r="J3" s="247" t="s">
        <v>11</v>
      </c>
      <c r="K3" s="247" t="s">
        <v>12</v>
      </c>
      <c r="L3" s="247" t="s">
        <v>13</v>
      </c>
      <c r="M3" s="248" t="s">
        <v>14</v>
      </c>
    </row>
    <row r="4" spans="1:13" s="90" customFormat="1" ht="30" customHeight="1" x14ac:dyDescent="0.25">
      <c r="A4" s="89" t="s">
        <v>15</v>
      </c>
      <c r="B4" s="244">
        <v>426.96689400000002</v>
      </c>
      <c r="C4" s="244">
        <v>506.34999999999997</v>
      </c>
      <c r="D4" s="244">
        <v>553.33000000000015</v>
      </c>
      <c r="E4" s="245">
        <v>584.82000000000005</v>
      </c>
      <c r="F4" s="244">
        <v>633.37</v>
      </c>
      <c r="G4" s="244">
        <v>571.84999999999991</v>
      </c>
      <c r="H4" s="244">
        <v>525.38</v>
      </c>
      <c r="I4" s="244">
        <v>481.69</v>
      </c>
      <c r="J4" s="244">
        <v>543.95000000000005</v>
      </c>
      <c r="K4" s="244">
        <v>528.05999999999995</v>
      </c>
      <c r="L4" s="244">
        <v>547.95000000000005</v>
      </c>
      <c r="M4" s="244">
        <v>528.91999999999996</v>
      </c>
    </row>
    <row r="5" spans="1:13" s="90" customFormat="1" ht="30" customHeight="1" x14ac:dyDescent="0.25">
      <c r="A5" s="91" t="s">
        <v>340</v>
      </c>
      <c r="B5" s="244">
        <v>27.474121</v>
      </c>
      <c r="C5" s="244">
        <v>35.72</v>
      </c>
      <c r="D5" s="244">
        <v>45.690000000000005</v>
      </c>
      <c r="E5" s="245">
        <v>40.550000000000004</v>
      </c>
      <c r="F5" s="244">
        <v>47.07</v>
      </c>
      <c r="G5" s="244">
        <v>42.96</v>
      </c>
      <c r="H5" s="244">
        <v>39.07</v>
      </c>
      <c r="I5" s="244">
        <v>33.47</v>
      </c>
      <c r="J5" s="244">
        <v>32.380000000000003</v>
      </c>
      <c r="K5" s="244">
        <v>32.94</v>
      </c>
      <c r="L5" s="244">
        <v>32.269999999999996</v>
      </c>
      <c r="M5" s="244">
        <v>33.480000000000004</v>
      </c>
    </row>
    <row r="6" spans="1:13" s="90" customFormat="1" ht="30" customHeight="1" x14ac:dyDescent="0.25">
      <c r="A6" s="89" t="s">
        <v>16</v>
      </c>
      <c r="B6" s="244">
        <v>60.481648999999997</v>
      </c>
      <c r="C6" s="244">
        <v>86.83</v>
      </c>
      <c r="D6" s="244">
        <v>89.78</v>
      </c>
      <c r="E6" s="245">
        <v>76.900000000000006</v>
      </c>
      <c r="F6" s="244">
        <v>94.86</v>
      </c>
      <c r="G6" s="244">
        <v>99.820000000000007</v>
      </c>
      <c r="H6" s="244">
        <v>78.190000000000012</v>
      </c>
      <c r="I6" s="244">
        <v>72.62</v>
      </c>
      <c r="J6" s="244">
        <v>80.77</v>
      </c>
      <c r="K6" s="244">
        <v>78.72</v>
      </c>
      <c r="L6" s="244">
        <v>70.03</v>
      </c>
      <c r="M6" s="244">
        <v>70.259999999999991</v>
      </c>
    </row>
    <row r="7" spans="1:13" s="90" customFormat="1" ht="30" customHeight="1" x14ac:dyDescent="0.25">
      <c r="A7" s="89" t="s">
        <v>17</v>
      </c>
      <c r="B7" s="244">
        <v>27.109220999999998</v>
      </c>
      <c r="C7" s="244">
        <v>39.47</v>
      </c>
      <c r="D7" s="244">
        <v>40.049999999999997</v>
      </c>
      <c r="E7" s="245">
        <v>38.89</v>
      </c>
      <c r="F7" s="244">
        <v>42.41</v>
      </c>
      <c r="G7" s="244">
        <v>39.270000000000003</v>
      </c>
      <c r="H7" s="244">
        <v>38.03</v>
      </c>
      <c r="I7" s="244">
        <v>32.799999999999997</v>
      </c>
      <c r="J7" s="244">
        <v>36.269999999999996</v>
      </c>
      <c r="K7" s="244">
        <v>35.06</v>
      </c>
      <c r="L7" s="244">
        <v>36.28</v>
      </c>
      <c r="M7" s="244">
        <v>35.410000000000004</v>
      </c>
    </row>
    <row r="8" spans="1:13" s="90" customFormat="1" ht="30" customHeight="1" x14ac:dyDescent="0.25">
      <c r="A8" s="243" t="s">
        <v>18</v>
      </c>
      <c r="B8" s="245">
        <f>SUM(B4:B7)</f>
        <v>542.0318850000001</v>
      </c>
      <c r="C8" s="245">
        <f t="shared" ref="C8:M8" si="0">SUM(C4:C7)</f>
        <v>668.37</v>
      </c>
      <c r="D8" s="245">
        <f t="shared" si="0"/>
        <v>728.85000000000014</v>
      </c>
      <c r="E8" s="245">
        <f t="shared" si="0"/>
        <v>741.16</v>
      </c>
      <c r="F8" s="245">
        <f t="shared" si="0"/>
        <v>817.71</v>
      </c>
      <c r="G8" s="245">
        <f t="shared" si="0"/>
        <v>753.9</v>
      </c>
      <c r="H8" s="245">
        <f t="shared" si="0"/>
        <v>680.67000000000007</v>
      </c>
      <c r="I8" s="245">
        <f t="shared" si="0"/>
        <v>620.57999999999993</v>
      </c>
      <c r="J8" s="245">
        <f t="shared" si="0"/>
        <v>693.37</v>
      </c>
      <c r="K8" s="245">
        <f t="shared" si="0"/>
        <v>674.78</v>
      </c>
      <c r="L8" s="245">
        <f t="shared" si="0"/>
        <v>686.53</v>
      </c>
      <c r="M8" s="245">
        <f t="shared" si="0"/>
        <v>668.06999999999994</v>
      </c>
    </row>
    <row r="9" spans="1:13" s="90" customFormat="1" ht="15.75" customHeight="1" x14ac:dyDescent="0.25"/>
    <row r="10" spans="1:13" s="90" customFormat="1" ht="15.75" customHeight="1" x14ac:dyDescent="0.25"/>
    <row r="11" spans="1:13" s="90" customFormat="1" ht="15.75" customHeight="1" x14ac:dyDescent="0.25"/>
    <row r="12" spans="1:13" s="90" customFormat="1" ht="15.75" customHeight="1" x14ac:dyDescent="0.25"/>
    <row r="13" spans="1:13" s="90" customFormat="1" ht="15.75" customHeight="1" x14ac:dyDescent="0.25"/>
    <row r="14" spans="1:13" s="90" customFormat="1" ht="15.75" customHeight="1" x14ac:dyDescent="0.25"/>
    <row r="15" spans="1:13" s="90" customFormat="1" ht="15.75" customHeight="1" x14ac:dyDescent="0.25"/>
    <row r="16" spans="1:13" s="90" customFormat="1" ht="15.75" customHeight="1" x14ac:dyDescent="0.25"/>
    <row r="17" s="90" customFormat="1" ht="15.75" customHeight="1" x14ac:dyDescent="0.25"/>
    <row r="18" s="90" customFormat="1" ht="15.75" customHeight="1" x14ac:dyDescent="0.25"/>
    <row r="19" s="90" customFormat="1" ht="15.75" customHeight="1" x14ac:dyDescent="0.25"/>
    <row r="20" s="90" customFormat="1" ht="15.75" customHeight="1" x14ac:dyDescent="0.25"/>
    <row r="21" s="90" customFormat="1" ht="15.75" customHeight="1" x14ac:dyDescent="0.25"/>
    <row r="22" s="90" customFormat="1" ht="15.75" customHeight="1" x14ac:dyDescent="0.25"/>
    <row r="23" s="90" customFormat="1" ht="15.75" customHeight="1" x14ac:dyDescent="0.25"/>
    <row r="24" s="90" customFormat="1" ht="15.75" customHeight="1" x14ac:dyDescent="0.25"/>
    <row r="25" s="90" customFormat="1" ht="15.75" customHeight="1" x14ac:dyDescent="0.25"/>
    <row r="26" s="90" customFormat="1" ht="15.75" customHeight="1" x14ac:dyDescent="0.25"/>
    <row r="27" s="90" customFormat="1" ht="15.75" customHeight="1" x14ac:dyDescent="0.25"/>
    <row r="28" s="90" customFormat="1" ht="15.75" customHeight="1" x14ac:dyDescent="0.25"/>
    <row r="29" s="90" customFormat="1" ht="15.75" customHeight="1" x14ac:dyDescent="0.25"/>
    <row r="30" s="90" customFormat="1" ht="15.75" customHeight="1" x14ac:dyDescent="0.25"/>
    <row r="31" s="90" customFormat="1" ht="15.75" customHeight="1" x14ac:dyDescent="0.25"/>
    <row r="32" s="90" customFormat="1" ht="15.75" customHeight="1" x14ac:dyDescent="0.25"/>
    <row r="33" s="90" customFormat="1" ht="15.75" customHeight="1" x14ac:dyDescent="0.25"/>
    <row r="34" s="90" customFormat="1" ht="15.75" customHeight="1" x14ac:dyDescent="0.25"/>
    <row r="35" s="90" customFormat="1" ht="15.75" customHeight="1" x14ac:dyDescent="0.25"/>
    <row r="36" s="90" customFormat="1" ht="15.75" customHeight="1" x14ac:dyDescent="0.25"/>
    <row r="37" s="90" customFormat="1" ht="15.75" customHeight="1" x14ac:dyDescent="0.25"/>
    <row r="38" s="90" customFormat="1" ht="15.75" customHeight="1" x14ac:dyDescent="0.25"/>
    <row r="39" s="90" customFormat="1" ht="15.75" customHeight="1" x14ac:dyDescent="0.25"/>
    <row r="40" s="90" customFormat="1" ht="15.75" customHeight="1" x14ac:dyDescent="0.25"/>
    <row r="41" s="90" customFormat="1" ht="15.75" customHeight="1" x14ac:dyDescent="0.25"/>
    <row r="42" s="90" customFormat="1" ht="15.75" customHeight="1" x14ac:dyDescent="0.25"/>
    <row r="43" s="90" customFormat="1" ht="15.75" customHeight="1" x14ac:dyDescent="0.25"/>
    <row r="44" s="90" customFormat="1" ht="15.75" customHeight="1" x14ac:dyDescent="0.25"/>
    <row r="45" s="90" customFormat="1" ht="15.75" customHeight="1" x14ac:dyDescent="0.25"/>
    <row r="46" s="90" customFormat="1" ht="15.75" customHeight="1" x14ac:dyDescent="0.25"/>
    <row r="47" s="90" customFormat="1" ht="15.75" customHeight="1" x14ac:dyDescent="0.25"/>
    <row r="48" s="90" customFormat="1" ht="18.75" x14ac:dyDescent="0.25"/>
    <row r="49" spans="1:13" s="90" customFormat="1" ht="18.75" x14ac:dyDescent="0.25"/>
    <row r="50" spans="1:13" s="90" customFormat="1" x14ac:dyDescent="0.25">
      <c r="A50" s="92"/>
      <c r="B50" s="93"/>
      <c r="C50" s="93"/>
      <c r="D50" s="93"/>
      <c r="E50" s="93"/>
      <c r="F50" s="93"/>
      <c r="G50" s="93"/>
      <c r="H50" s="93"/>
      <c r="I50" s="93"/>
      <c r="J50" s="93"/>
      <c r="K50" s="93"/>
      <c r="L50" s="93"/>
      <c r="M50" s="93"/>
    </row>
    <row r="51" spans="1:13" s="90" customFormat="1" x14ac:dyDescent="0.25">
      <c r="A51" s="92"/>
      <c r="B51" s="93"/>
      <c r="C51" s="93"/>
      <c r="D51" s="93"/>
      <c r="E51" s="93"/>
      <c r="F51" s="93"/>
      <c r="G51" s="93"/>
      <c r="H51" s="93"/>
      <c r="I51" s="93"/>
      <c r="J51" s="93"/>
      <c r="K51" s="93"/>
      <c r="L51" s="93"/>
      <c r="M51" s="93"/>
    </row>
    <row r="52" spans="1:13" s="90" customFormat="1" x14ac:dyDescent="0.25">
      <c r="A52" s="92"/>
      <c r="B52" s="93"/>
      <c r="C52" s="93"/>
      <c r="D52" s="93"/>
      <c r="E52" s="93"/>
      <c r="F52" s="93"/>
      <c r="G52" s="93"/>
      <c r="H52" s="93"/>
      <c r="I52" s="93"/>
      <c r="J52" s="93"/>
      <c r="K52" s="93"/>
      <c r="L52" s="93"/>
      <c r="M52" s="93"/>
    </row>
    <row r="53" spans="1:13" s="90" customFormat="1" x14ac:dyDescent="0.25">
      <c r="A53" s="92"/>
      <c r="B53" s="93"/>
      <c r="C53" s="93"/>
      <c r="D53" s="93"/>
      <c r="E53" s="93"/>
      <c r="F53" s="93"/>
      <c r="G53" s="93"/>
      <c r="H53" s="93"/>
      <c r="I53" s="93"/>
      <c r="J53" s="93"/>
      <c r="K53" s="93"/>
      <c r="L53" s="93"/>
      <c r="M53" s="93"/>
    </row>
    <row r="54" spans="1:13" s="90" customFormat="1" x14ac:dyDescent="0.25">
      <c r="A54" s="92"/>
      <c r="B54" s="93"/>
      <c r="C54" s="93"/>
      <c r="D54" s="93"/>
      <c r="E54" s="93"/>
      <c r="F54" s="93"/>
      <c r="G54" s="93"/>
      <c r="H54" s="93"/>
      <c r="I54" s="93"/>
      <c r="J54" s="93"/>
      <c r="K54" s="93"/>
      <c r="L54" s="93"/>
      <c r="M54" s="93"/>
    </row>
    <row r="55" spans="1:13" s="90" customFormat="1" x14ac:dyDescent="0.25">
      <c r="A55" s="92"/>
      <c r="B55" s="93"/>
      <c r="C55" s="93"/>
      <c r="D55" s="93"/>
      <c r="E55" s="93"/>
      <c r="F55" s="93"/>
      <c r="G55" s="93"/>
      <c r="H55" s="93"/>
      <c r="I55" s="93"/>
      <c r="J55" s="93"/>
      <c r="K55" s="93"/>
      <c r="L55" s="93"/>
      <c r="M55" s="93"/>
    </row>
    <row r="56" spans="1:13" s="90" customFormat="1" x14ac:dyDescent="0.25">
      <c r="A56" s="92"/>
      <c r="B56" s="93"/>
      <c r="C56" s="93"/>
      <c r="D56" s="93"/>
      <c r="E56" s="93"/>
      <c r="F56" s="93"/>
      <c r="G56" s="93"/>
      <c r="H56" s="93"/>
      <c r="I56" s="93"/>
      <c r="J56" s="93"/>
      <c r="K56" s="93"/>
      <c r="L56" s="93"/>
      <c r="M56" s="93"/>
    </row>
    <row r="57" spans="1:13" s="90" customFormat="1" x14ac:dyDescent="0.25">
      <c r="A57" s="92"/>
      <c r="B57" s="93"/>
      <c r="C57" s="93"/>
      <c r="D57" s="93"/>
      <c r="E57" s="93"/>
      <c r="F57" s="93"/>
      <c r="G57" s="93"/>
      <c r="H57" s="93"/>
      <c r="I57" s="93"/>
      <c r="J57" s="93"/>
      <c r="K57" s="93"/>
      <c r="L57" s="93"/>
      <c r="M57" s="93"/>
    </row>
  </sheetData>
  <mergeCells count="2">
    <mergeCell ref="L1:M1"/>
    <mergeCell ref="A2:L2"/>
  </mergeCells>
  <printOptions horizontalCentered="1"/>
  <pageMargins left="0.39370078740157483" right="0.39370078740157483" top="0.78740157480314965" bottom="0.78740157480314965" header="0.31496062992125984" footer="0"/>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عمومی</vt:lpstr>
      <vt:lpstr>کل مشتركين </vt:lpstr>
      <vt:lpstr>مشترکین </vt:lpstr>
      <vt:lpstr>مشترکین2</vt:lpstr>
      <vt:lpstr>کل فروش</vt:lpstr>
      <vt:lpstr>فروش</vt:lpstr>
      <vt:lpstr>فروش انرژی</vt:lpstr>
      <vt:lpstr>پیک بار غیر همزمان </vt:lpstr>
      <vt:lpstr>پیک بار همزمان</vt:lpstr>
      <vt:lpstr>پیک بار</vt:lpstr>
      <vt:lpstr>تلفات</vt:lpstr>
      <vt:lpstr>gis</vt:lpstr>
      <vt:lpstr>چند زمانه 99</vt:lpstr>
      <vt:lpstr>چند زمانه کل</vt:lpstr>
      <vt:lpstr>قبوض</vt:lpstr>
      <vt:lpstr>پرسنل کلی</vt:lpstr>
      <vt:lpstr>پرسنل حجمی</vt:lpstr>
      <vt:lpstr>تغییرات پرسنل</vt:lpstr>
      <vt:lpstr>چراغ</vt:lpstr>
      <vt:lpstr>شبكه توزيع </vt:lpstr>
      <vt:lpstr>شبكه توزيع  (2)</vt:lpstr>
      <vt:lpstr>شبكه توزيع  (3)</vt:lpstr>
      <vt:lpstr>چاه</vt:lpstr>
      <vt:lpstr>موجودی روستاها</vt:lpstr>
      <vt:lpstr>عملکرد روستا</vt:lpstr>
      <vt:lpstr>gis!OLE_LINK3</vt:lpstr>
      <vt:lpstr>gis!Print_Area</vt:lpstr>
      <vt:lpstr>'پرسنل کلی'!Print_Area</vt:lpstr>
      <vt:lpstr>'پیک بار غیر همزمان '!Print_Area</vt:lpstr>
      <vt:lpstr>'پیک بار همزمان'!Print_Area</vt:lpstr>
      <vt:lpstr>'تغییرات پرسنل'!Print_Area</vt:lpstr>
      <vt:lpstr>چاه!Print_Area</vt:lpstr>
      <vt:lpstr>چراغ!Print_Area</vt:lpstr>
      <vt:lpstr>'چند زمانه 99'!Print_Area</vt:lpstr>
      <vt:lpstr>'شبكه توزيع '!Print_Area</vt:lpstr>
      <vt:lpstr>'شبكه توزيع  (2)'!Print_Area</vt:lpstr>
      <vt:lpstr>'شبكه توزيع  (3)'!Print_Area</vt:lpstr>
      <vt:lpstr>عمومی!Print_Area</vt:lpstr>
      <vt:lpstr>فروش!Print_Area</vt:lpstr>
      <vt:lpstr>'فروش انرژی'!Print_Area</vt:lpstr>
      <vt:lpstr>قبوض!Print_Area</vt:lpstr>
      <vt:lpstr>'کل مشتركين '!Print_Area</vt:lpstr>
      <vt:lpstr>'مشترکین '!Print_Area</vt:lpstr>
      <vt:lpstr>مشترکین2!Print_Area</vt:lpstr>
      <vt:lpstr>'موجودی روستاها'!Print_Area</vt:lpstr>
      <vt:lpstr>'پیک بار غیر همزمان '!Print_Titles</vt:lpstr>
      <vt:lpstr>'پیک بار همزمان'!Print_Titles</vt:lpstr>
      <vt:lpstr>عمومی!Print_Titles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2021-05-30T10:17:29Z</cp:lastPrinted>
  <dcterms:created xsi:type="dcterms:W3CDTF">2019-04-20T07:22:59Z</dcterms:created>
  <dcterms:modified xsi:type="dcterms:W3CDTF">2021-05-31T09:44:10Z</dcterms:modified>
</cp:coreProperties>
</file>